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yenda" sheetId="1" state="visible" r:id="rId3"/>
    <sheet name="1_Hora" sheetId="2" state="visible" r:id="rId4"/>
    <sheet name="2_Patrimonio" sheetId="3" state="visible" r:id="rId5"/>
    <sheet name="3_Movimientos" sheetId="4" state="visible" r:id="rId6"/>
    <sheet name="4_Bloques" sheetId="5" state="visible" r:id="rId7"/>
    <sheet name="5_Deudas" sheetId="6" state="visible" r:id="rId8"/>
    <sheet name="6_Emergencia" sheetId="7" state="visible" r:id="rId9"/>
    <sheet name="7_Polizas" sheetId="8" state="visible" r:id="rId10"/>
    <sheet name="8_Semaforo" sheetId="9" state="visible" r:id="rId11"/>
    <sheet name="9_Inflacion" sheetId="10" state="visible" r:id="rId12"/>
    <sheet name="10_Perfil" sheetId="11" state="visible" r:id="rId13"/>
    <sheet name="11_Retiro" sheetId="12" state="visible" r:id="rId14"/>
    <sheet name="12_Casa" sheetId="13" state="visible" r:id="rId15"/>
    <sheet name="13_Balance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<sst xmlns="http://schemas.openxmlformats.org/spreadsheetml/2006/main" count="359" uniqueCount="345">
  <si>
    <t xml:space="preserve">12 pasos en finanzas personales: plantillas</t>
  </si>
  <si>
    <t xml:space="preserve">Una hoja por ejercicio del libro. Descárgala, rellénala y repite cada mes.</t>
  </si>
  <si>
    <t xml:space="preserve">Cómo se usa</t>
  </si>
  <si>
    <t xml:space="preserve">Celda amarilla, texto azul</t>
  </si>
  <si>
    <t xml:space="preserve">Es tuya: escribe aquí tus datos.</t>
  </si>
  <si>
    <t xml:space="preserve">Texto negro</t>
  </si>
  <si>
    <t xml:space="preserve">Es una fórmula: se calcula sola, no la borres.</t>
  </si>
  <si>
    <t xml:space="preserve">Texto verde</t>
  </si>
  <si>
    <t xml:space="preserve">Viene de otra hoja de este mismo libro de Excel.</t>
  </si>
  <si>
    <t xml:space="preserve">Fila gris en cursiva</t>
  </si>
  <si>
    <t xml:space="preserve">Es un ejemplo del formato esperado. No cuenta en los totales.</t>
  </si>
  <si>
    <t xml:space="preserve">Importante</t>
  </si>
  <si>
    <t xml:space="preserve">Sin moneda</t>
  </si>
  <si>
    <t xml:space="preserve">Las cifras no llevan símbolo de moneda: usa la tuya. Los ejemplos son de Lucía, un personaje del libro.</t>
  </si>
  <si>
    <t xml:space="preserve">Los supuestos</t>
  </si>
  <si>
    <t xml:space="preserve">Los porcentajes de rendimiento, inflación e interés son hipotéticos. Cámbialos por los datos reales de tu caso.</t>
  </si>
  <si>
    <t xml:space="preserve">Aviso</t>
  </si>
  <si>
    <t xml:space="preserve">Material educativo. No es asesoramiento financiero. Para decisiones concretas, consulta a un profesional independiente de tu país.</t>
  </si>
  <si>
    <t xml:space="preserve">Hojas</t>
  </si>
  <si>
    <t xml:space="preserve">1_Hora</t>
  </si>
  <si>
    <t xml:space="preserve">Cap. 1. Cuánto vale tu hora</t>
  </si>
  <si>
    <t xml:space="preserve">2_Patrimonio</t>
  </si>
  <si>
    <t xml:space="preserve">Cap. 2. Tu foto de hoy</t>
  </si>
  <si>
    <t xml:space="preserve">3_Movimientos</t>
  </si>
  <si>
    <t xml:space="preserve">Cap. 3. A dónde se va tu dinero</t>
  </si>
  <si>
    <t xml:space="preserve">4_Bloques</t>
  </si>
  <si>
    <t xml:space="preserve">Cap. 4. Fijos, Vida y Futuro</t>
  </si>
  <si>
    <t xml:space="preserve">5_Deudas</t>
  </si>
  <si>
    <t xml:space="preserve">Cap. 5. Lista de deudas y plan</t>
  </si>
  <si>
    <t xml:space="preserve">6_Emergencia</t>
  </si>
  <si>
    <t xml:space="preserve">Cap. 6. Escalones del fondo de emergencia</t>
  </si>
  <si>
    <t xml:space="preserve">7_Polizas</t>
  </si>
  <si>
    <t xml:space="preserve">Cap. 7. Lista de pólizas</t>
  </si>
  <si>
    <t xml:space="preserve">8_Semaforo</t>
  </si>
  <si>
    <t xml:space="preserve">Cap. 8. Semáforo de endeudamiento</t>
  </si>
  <si>
    <t xml:space="preserve">9_Inflacion</t>
  </si>
  <si>
    <t xml:space="preserve">Cap. 9. Inflación personal</t>
  </si>
  <si>
    <t xml:space="preserve">10_Perfil</t>
  </si>
  <si>
    <t xml:space="preserve">Cap. 10. Test de perfil y tres luces verdes</t>
  </si>
  <si>
    <t xml:space="preserve">11_Retiro</t>
  </si>
  <si>
    <t xml:space="preserve">Cap. 11. Calculadora del retiro</t>
  </si>
  <si>
    <t xml:space="preserve">12_Casa</t>
  </si>
  <si>
    <t xml:space="preserve">Cap. 12. Techo para la casa</t>
  </si>
  <si>
    <t xml:space="preserve">13_Balance</t>
  </si>
  <si>
    <t xml:space="preserve">Cierre. Balance de los 90 días</t>
  </si>
  <si>
    <t xml:space="preserve">Capítulo 1. Cuánto vale tu hora</t>
  </si>
  <si>
    <t xml:space="preserve">Rellena las celdas amarillas. Si cobras por quincenas, suma las dos quincenas en tu sueldo neto.</t>
  </si>
  <si>
    <t xml:space="preserve">Ejemplo de Lucía: sueldo neto 2.000, jornada 160 h, trayectos 40 h = 200 horas, es decir 10 por hora.</t>
  </si>
  <si>
    <t xml:space="preserve">Sueldo neto del mes (lo que llega de verdad a tu cuenta)</t>
  </si>
  <si>
    <t xml:space="preserve">Ejemplo: 2.000</t>
  </si>
  <si>
    <t xml:space="preserve">Horas de jornada al mes</t>
  </si>
  <si>
    <t xml:space="preserve">Ejemplo: 160</t>
  </si>
  <si>
    <t xml:space="preserve">Horas extra que nadie te paga al mes</t>
  </si>
  <si>
    <t xml:space="preserve">Ejemplo: 0</t>
  </si>
  <si>
    <t xml:space="preserve">Horas de trayecto al mes (ida y vuelta)</t>
  </si>
  <si>
    <t xml:space="preserve">Ejemplo: 40</t>
  </si>
  <si>
    <t xml:space="preserve">Horas reales al mes</t>
  </si>
  <si>
    <t xml:space="preserve">Precio de tu hora</t>
  </si>
  <si>
    <t xml:space="preserve">Tus gastos en horas de trabajo</t>
  </si>
  <si>
    <t xml:space="preserve">Gasto</t>
  </si>
  <si>
    <t xml:space="preserve">Importe</t>
  </si>
  <si>
    <t xml:space="preserve">Horas de trabajo</t>
  </si>
  <si>
    <t xml:space="preserve">Jornadas de 8 h</t>
  </si>
  <si>
    <t xml:space="preserve">Ejemplo: cena con amigos</t>
  </si>
  <si>
    <t xml:space="preserve">Tu acción de la semana: tacha un gasto que no merezca las horas que cuesta.</t>
  </si>
  <si>
    <t xml:space="preserve">El ejemplo (fila gris) usa una hora de 10; en tus filas se usa tu propio precio por hora.</t>
  </si>
  <si>
    <t xml:space="preserve">Capítulo 2. Tu foto de hoy (patrimonio neto)</t>
  </si>
  <si>
    <t xml:space="preserve">Anota lo que tienes y lo que debes. No incluyas la casa ni la hipoteca en las listas: van más abajo.</t>
  </si>
  <si>
    <t xml:space="preserve">Ejemplo de Lucía: tiene 2.200 (cuenta 1.500, ahorro 500, amigo 200) y debe 6.100 = patrimonio de −3.900.</t>
  </si>
  <si>
    <t xml:space="preserve">Fecha de esta foto</t>
  </si>
  <si>
    <t xml:space="preserve">Lo que tienes</t>
  </si>
  <si>
    <t xml:space="preserve">Lo que debes</t>
  </si>
  <si>
    <t xml:space="preserve">Ejemplo: cuenta del banco</t>
  </si>
  <si>
    <t xml:space="preserve">Ejemplo: tarjeta de crédito</t>
  </si>
  <si>
    <t xml:space="preserve">Total lo que tienes</t>
  </si>
  <si>
    <t xml:space="preserve">Total lo que debes</t>
  </si>
  <si>
    <t xml:space="preserve">Patrimonio neto SIN vivienda</t>
  </si>
  <si>
    <t xml:space="preserve">Valor estimado de tu vivienda (si tienes)</t>
  </si>
  <si>
    <t xml:space="preserve">Hipoteca que te queda por pagar</t>
  </si>
  <si>
    <t xml:space="preserve">Patrimonio neto CON vivienda</t>
  </si>
  <si>
    <t xml:space="preserve">Sugerencias para tus listas: lo que tienes = cuentas, ahorros, efectivo, lo que te deben, fianzas. Lo que debes = tarjetas, préstamos, compras a plazos, familiares, recibos atrasados.</t>
  </si>
  <si>
    <t xml:space="preserve">El ejemplo (filas grises) no cuenta en los totales. Repite esta hoja cada mes, el mismo día.</t>
  </si>
  <si>
    <t xml:space="preserve">Capítulo 3. A dónde se va tu dinero</t>
  </si>
  <si>
    <t xml:space="preserve">Pega aquí tres meses de movimientos de tu banco y elige el tipo y la categoría de cada uno.</t>
  </si>
  <si>
    <t xml:space="preserve">Ejemplo: 12/03 · Supermercado · 85 · Gasto · Comida. Los ingresos se anotan con el tipo "Ingreso".</t>
  </si>
  <si>
    <t xml:space="preserve">Fecha</t>
  </si>
  <si>
    <t xml:space="preserve">Concepto</t>
  </si>
  <si>
    <t xml:space="preserve">Tipo</t>
  </si>
  <si>
    <t xml:space="preserve">Categoría</t>
  </si>
  <si>
    <t xml:space="preserve">Total 3 meses</t>
  </si>
  <si>
    <t xml:space="preserve">Media mensual</t>
  </si>
  <si>
    <t xml:space="preserve">% del ingreso</t>
  </si>
  <si>
    <t xml:space="preserve">12/03/2026</t>
  </si>
  <si>
    <t xml:space="preserve">Ejemplo: supermercado</t>
  </si>
  <si>
    <t xml:space="preserve">Comida</t>
  </si>
  <si>
    <t xml:space="preserve">Casa</t>
  </si>
  <si>
    <t xml:space="preserve">Transporte</t>
  </si>
  <si>
    <t xml:space="preserve">Salud</t>
  </si>
  <si>
    <t xml:space="preserve">Deudas y cuotas</t>
  </si>
  <si>
    <t xml:space="preserve">Salidas y ocio</t>
  </si>
  <si>
    <t xml:space="preserve">Compras y suscripciones</t>
  </si>
  <si>
    <t xml:space="preserve">Otros</t>
  </si>
  <si>
    <t xml:space="preserve">Trabajo (solo autónomos)</t>
  </si>
  <si>
    <t xml:space="preserve">Total gastos</t>
  </si>
  <si>
    <t xml:space="preserve">Ingresos</t>
  </si>
  <si>
    <t xml:space="preserve">Total ingresos 3 meses</t>
  </si>
  <si>
    <t xml:space="preserve">Saldo (ingresos − gastos)</t>
  </si>
  <si>
    <t xml:space="preserve">Marca los 3 gastos que más te han sorprendido y cancela o recorta uno.</t>
  </si>
  <si>
    <t xml:space="preserve">Los gastos hormiga (café, snack, pedidos) suelen estar en Comida u Ocio: míralos en conjunto.</t>
  </si>
  <si>
    <t xml:space="preserve">Capítulo 4. Un presupuesto que sí se cumple</t>
  </si>
  <si>
    <t xml:space="preserve">Reparte tu ingreso en tres bloques: Fijos, Vida y Futuro. Primero tú: el Futuro se aparta antes de gastar.</t>
  </si>
  <si>
    <t xml:space="preserve">Ejemplo de Lucía: ingreso 2.000, fijos 1.450, Futuro 10% = 200, Vida = 350.</t>
  </si>
  <si>
    <t xml:space="preserve">Ingreso neto del mes (suma todas tus fuentes)</t>
  </si>
  <si>
    <t xml:space="preserve">¿Cobras cada mes o por quincenas?</t>
  </si>
  <si>
    <t xml:space="preserve">Mensual</t>
  </si>
  <si>
    <t xml:space="preserve">Porcentaje para Futuro (punto de partida: 10%)</t>
  </si>
  <si>
    <t xml:space="preserve">Si 10% es mucho, empieza con 2% o 5%.</t>
  </si>
  <si>
    <t xml:space="preserve">FIJOS: lo que pagas sí o sí</t>
  </si>
  <si>
    <t xml:space="preserve">Casa (alquiler o hipoteca, luz, agua, gas, internet)</t>
  </si>
  <si>
    <t xml:space="preserve">Ejemplo: 700</t>
  </si>
  <si>
    <t xml:space="preserve">Comida básica</t>
  </si>
  <si>
    <t xml:space="preserve">Ejemplo: 300</t>
  </si>
  <si>
    <t xml:space="preserve">Ejemplo: 150</t>
  </si>
  <si>
    <t xml:space="preserve">Ejemplo: 50</t>
  </si>
  <si>
    <t xml:space="preserve">Ejemplo: 250</t>
  </si>
  <si>
    <t xml:space="preserve">Total Fijos</t>
  </si>
  <si>
    <t xml:space="preserve">FUTURO (lo apartas primero)</t>
  </si>
  <si>
    <t xml:space="preserve">VIDA (lo que queda para vivir sin culpa)</t>
  </si>
  <si>
    <t xml:space="preserve">Comprobación: Fijos + Futuro + Vida = ingreso</t>
  </si>
  <si>
    <t xml:space="preserve">Transferencia a Futuro por cada cobro</t>
  </si>
  <si>
    <t xml:space="preserve">Si tu ingreso varía (autónomo), usa tu mes más bajo de los últimos seis y reparte el extra de los meses buenos: mitad a Futuro, mitad a Vida.</t>
  </si>
  <si>
    <t xml:space="preserve">Gastos que llegan una vez al año (seguros, impuestos, matrículas): suma el total anual, divídelo entre 12 y añádelo a Fijos.</t>
  </si>
  <si>
    <t xml:space="preserve">Capítulo 5. Lista de deudas y plan de pago</t>
  </si>
  <si>
    <t xml:space="preserve">Apunta todas tus deudas, también las de familiares y amigos. La prioridad se calcula sola.</t>
  </si>
  <si>
    <t xml:space="preserve">Ejemplo de Lucía: tarjeta 1.800 al 20%, préstamo del coche 4.000 al 5%, familiar 300 sin interés.</t>
  </si>
  <si>
    <t xml:space="preserve">Deuda</t>
  </si>
  <si>
    <t xml:space="preserve">A quién se la debes</t>
  </si>
  <si>
    <t xml:space="preserve">Saldo pendiente</t>
  </si>
  <si>
    <t xml:space="preserve">Interés anual</t>
  </si>
  <si>
    <t xml:space="preserve">Cuota mensual</t>
  </si>
  <si>
    <t xml:space="preserve">Prioridad avalancha (mayor interés)</t>
  </si>
  <si>
    <t xml:space="preserve">Prioridad bola de nieve (menor saldo)</t>
  </si>
  <si>
    <t xml:space="preserve">Meses aprox. (saldo ÷ cuota)</t>
  </si>
  <si>
    <t xml:space="preserve">Banco</t>
  </si>
  <si>
    <t xml:space="preserve">Total</t>
  </si>
  <si>
    <t xml:space="preserve">Calculadora de tu deuda elegida</t>
  </si>
  <si>
    <t xml:space="preserve">Pago extra mensual disponible (de tu bloque Futuro)</t>
  </si>
  <si>
    <t xml:space="preserve">Saldo de la deuda que has elegido</t>
  </si>
  <si>
    <t xml:space="preserve">Cuota actual de esa deuda</t>
  </si>
  <si>
    <t xml:space="preserve">Meses aproximados con el pago extra</t>
  </si>
  <si>
    <t xml:space="preserve">Método: paga el mínimo de todas y todo lo extra a una sola. Cuando la termines, su cuota se suma al pago de la siguiente.</t>
  </si>
  <si>
    <t xml:space="preserve">Avalancha ahorra más dinero; bola de nieve motiva más. Los meses ignoran los intereses: son una aproximación para ponerle fecha.</t>
  </si>
  <si>
    <t xml:space="preserve">Las deudas con fecha fija (por ejemplo, impuestos) se pagan el día que toca, aparte de este orden.</t>
  </si>
  <si>
    <t xml:space="preserve">Capítulo 6. Tu fondo de emergencia</t>
  </si>
  <si>
    <t xml:space="preserve">Tres escalones: uno, tres y seis meses de gastos esenciales. Sube de escalón al llegar al anterior.</t>
  </si>
  <si>
    <t xml:space="preserve">Ejemplo de Lucía: gastos esenciales 1.450 = escalones de 1.450, 4.350 y 8.700. Con 200 al mes: unos 7, 22 y 44 meses.</t>
  </si>
  <si>
    <t xml:space="preserve">Gastos esenciales al mes (se toman de la hoja 4_Bloques)</t>
  </si>
  <si>
    <t xml:space="preserve">Puedes escribir aquí otra cifra si lo prefieres (opcional)</t>
  </si>
  <si>
    <t xml:space="preserve">Gastos esenciales que se usan en el cálculo</t>
  </si>
  <si>
    <t xml:space="preserve">Aporte mensual al fondo</t>
  </si>
  <si>
    <t xml:space="preserve">Saldo actual del fondo</t>
  </si>
  <si>
    <t xml:space="preserve">Escalón</t>
  </si>
  <si>
    <t xml:space="preserve">Meses de gastos</t>
  </si>
  <si>
    <t xml:space="preserve">Objetivo</t>
  </si>
  <si>
    <t xml:space="preserve">Te falta</t>
  </si>
  <si>
    <t xml:space="preserve">Meses para llegar</t>
  </si>
  <si>
    <t xml:space="preserve">% conseguido</t>
  </si>
  <si>
    <t xml:space="preserve">Escalón 1</t>
  </si>
  <si>
    <t xml:space="preserve">Escalón 2</t>
  </si>
  <si>
    <t xml:space="preserve">Escalón 3</t>
  </si>
  <si>
    <t xml:space="preserve">¿Dónde está el fondo? (cuenta, institución y límite de garantía)</t>
  </si>
  <si>
    <t xml:space="preserve">Tu definición de emergencia: tiene que ser inesperada, necesaria y urgente. Si falta una, no es una emergencia.</t>
  </si>
  <si>
    <t xml:space="preserve">Si eres autónomo o tus ingresos varían, apunta a seis meses o más. Si usas el fondo, repónlo antes de seguir con otras metas.</t>
  </si>
  <si>
    <t xml:space="preserve">Capítulo 7. Lista de pólizas</t>
  </si>
  <si>
    <t xml:space="preserve">Reúne todas tus pólizas y hazles las tres preguntas. El veredicto es orientativo.</t>
  </si>
  <si>
    <t xml:space="preserve">Ejemplo: seguro del móvil, 60 al año. No cubre nada grande y podrías pagarlo tú: revisar o cancelar.</t>
  </si>
  <si>
    <t xml:space="preserve">Póliza</t>
  </si>
  <si>
    <t xml:space="preserve">Aseguradora</t>
  </si>
  <si>
    <t xml:space="preserve">Prima anual</t>
  </si>
  <si>
    <t xml:space="preserve">Qué cubre</t>
  </si>
  <si>
    <t xml:space="preserve">Qué NO cubre</t>
  </si>
  <si>
    <t xml:space="preserve">Franquicia o deducible</t>
  </si>
  <si>
    <t xml:space="preserve">Beneficiario</t>
  </si>
  <si>
    <t xml:space="preserve">Renovación</t>
  </si>
  <si>
    <t xml:space="preserve">¿Cubre algo grande?</t>
  </si>
  <si>
    <t xml:space="preserve">¿Podría pagarlo yo?</t>
  </si>
  <si>
    <t xml:space="preserve">¿Duplica otra?</t>
  </si>
  <si>
    <t xml:space="preserve">Veredicto</t>
  </si>
  <si>
    <t xml:space="preserve">Ejemplo: seguro del móvil</t>
  </si>
  <si>
    <t xml:space="preserve">Aseguradora X</t>
  </si>
  <si>
    <t xml:space="preserve">Rotura y robo</t>
  </si>
  <si>
    <t xml:space="preserve">Pérdida</t>
  </si>
  <si>
    <t xml:space="preserve">10% del daño</t>
  </si>
  <si>
    <t xml:space="preserve">—</t>
  </si>
  <si>
    <t xml:space="preserve">01/06/2027</t>
  </si>
  <si>
    <t xml:space="preserve">No</t>
  </si>
  <si>
    <t xml:space="preserve">Sí</t>
  </si>
  <si>
    <t xml:space="preserve">Revisar o cancelar</t>
  </si>
  <si>
    <t xml:space="preserve">Total prima anual</t>
  </si>
  <si>
    <t xml:space="preserve">Equivale a, al mes</t>
  </si>
  <si>
    <t xml:space="preserve">Horas de tu trabajo al año (según tu hoja 1_Hora)</t>
  </si>
  <si>
    <t xml:space="preserve">Tres preguntas: ¿cubre algo grande? ¿podría pagarlo yo? ¿pago dos veces lo mismo? Revisa siempre exclusiones y beneficiario.</t>
  </si>
  <si>
    <t xml:space="preserve">Capítulo 8. Tu semáforo de endeudamiento</t>
  </si>
  <si>
    <t xml:space="preserve">Suma todas las cuotas de deudas (hipoteca incluida) y divídelas entre tus ingresos netos.</t>
  </si>
  <si>
    <t xml:space="preserve">Ejemplo de Lucía: cuotas 250 sobre 2.000 de ingresos = 12,5%, zona verde.</t>
  </si>
  <si>
    <t xml:space="preserve">Ingresos netos al mes (los tuyos o los del hogar, según la decisión)</t>
  </si>
  <si>
    <t xml:space="preserve">Cuotas mensuales de deudas</t>
  </si>
  <si>
    <t xml:space="preserve">Ejemplo: tarjeta</t>
  </si>
  <si>
    <t xml:space="preserve">Total cuotas</t>
  </si>
  <si>
    <t xml:space="preserve">Ratio de endeudamiento</t>
  </si>
  <si>
    <t xml:space="preserve">Verde hasta 30% · ámbar hasta 35% · rojo por encima</t>
  </si>
  <si>
    <t xml:space="preserve">Zona</t>
  </si>
  <si>
    <t xml:space="preserve">Simula un crédito nuevo antes de firmar</t>
  </si>
  <si>
    <t xml:space="preserve">Cuota mensual del crédito que te planteas</t>
  </si>
  <si>
    <t xml:space="preserve">Ratio con ese crédito</t>
  </si>
  <si>
    <t xml:space="preserve">Zona con ese crédito</t>
  </si>
  <si>
    <t xml:space="preserve">Tu bloque Vida (de la hoja 4_Bloques)</t>
  </si>
  <si>
    <t xml:space="preserve">¿Cabe la cuota en Vida sin tocar Fijos ni Futuro?</t>
  </si>
  <si>
    <t xml:space="preserve">Recuerda: un banco te mira a ti solo, con tus ingresos. Si trabajas por tu cuenta, puede ser más exigente.</t>
  </si>
  <si>
    <t xml:space="preserve">Tras esta hoja, pide tu informe del registro de deudas de tu país (ver anexos).</t>
  </si>
  <si>
    <t xml:space="preserve">Capítulo 9. Tu inflación personal</t>
  </si>
  <si>
    <t xml:space="preserve">Compara el precio de tres compras habituales de hace unos años con el de hoy.</t>
  </si>
  <si>
    <t xml:space="preserve">Ejemplo de Lucía: abono 50→60 (+20%), súper 80→100 (+25%), luz 40→48 (+20%): unos 22% en tres años.</t>
  </si>
  <si>
    <t xml:space="preserve">Años transcurridos entre el precio de antes y el de hoy</t>
  </si>
  <si>
    <t xml:space="preserve">Producto</t>
  </si>
  <si>
    <t xml:space="preserve">Precio de antes</t>
  </si>
  <si>
    <t xml:space="preserve">Precio de hoy</t>
  </si>
  <si>
    <t xml:space="preserve">Subida</t>
  </si>
  <si>
    <t xml:space="preserve">Ejemplo: abono del transporte</t>
  </si>
  <si>
    <t xml:space="preserve">Subida media en esos años</t>
  </si>
  <si>
    <t xml:space="preserve">Tu inflación personal anual aproximada</t>
  </si>
  <si>
    <t xml:space="preserve">Tu ahorro frente a la inflación</t>
  </si>
  <si>
    <t xml:space="preserve">Interés anual que te da tu ahorro</t>
  </si>
  <si>
    <t xml:space="preserve">Inflación anual oficial de tu país (INE, INEGI u otro)</t>
  </si>
  <si>
    <t xml:space="preserve">Rendimiento real aproximado (interés − inflación)</t>
  </si>
  <si>
    <t xml:space="preserve">Rendimiento real con tu inflación personal</t>
  </si>
  <si>
    <t xml:space="preserve">Cantidad ahorrada</t>
  </si>
  <si>
    <t xml:space="preserve">Poder de compra que ganas o pierdes al año (con la inflación oficial)</t>
  </si>
  <si>
    <t xml:space="preserve">Regla del 72: divide 72 entre la inflación (en %) y sabrás en cuántos años se duplican los precios.</t>
  </si>
  <si>
    <t xml:space="preserve">Años en que se duplican los precios, con la inflación oficial que has escrito</t>
  </si>
  <si>
    <t xml:space="preserve">Capítulo 10. Tu perfil de inversión y las tres luces verdes</t>
  </si>
  <si>
    <t xml:space="preserve">Contesta con la letra a, b o c. El resultado es una orientación, no una etiqueta para siempre.</t>
  </si>
  <si>
    <t xml:space="preserve">Ejemplo de Lucía: casi todo "b" = perfil moderado. Todavía no cumplía las tres luces verdes.</t>
  </si>
  <si>
    <t xml:space="preserve">Pregunta (a / b / c)</t>
  </si>
  <si>
    <t xml:space="preserve">Tu respuesta</t>
  </si>
  <si>
    <t xml:space="preserve">1. ¿Cuándo necesitarás este dinero? a) En menos de 3 años · b) Entre 3 y 10 años · c) En más de 10 años</t>
  </si>
  <si>
    <t xml:space="preserve">2. Si tu inversión baja un 20% en un año, ¿qué harías? a) Vender todo · b) Esperar · c) Aportar más</t>
  </si>
  <si>
    <t xml:space="preserve">3. ¿Qué tan estables son tus ingresos? a) Poco · b) Bastante · c) Mucho y tengo otras fuentes</t>
  </si>
  <si>
    <t xml:space="preserve">4. ¿Entiendes lo que estás contratando? a) No del todo · b) Lo básico · c) Bien, incluidos los costes</t>
  </si>
  <si>
    <t xml:space="preserve">5. ¿Qué parte de tu dinero sería? a) Casi todo · b) Una parte importante · c) Una parte pequeña</t>
  </si>
  <si>
    <t xml:space="preserve">Respuestas a</t>
  </si>
  <si>
    <t xml:space="preserve">Respuestas b</t>
  </si>
  <si>
    <t xml:space="preserve">Respuestas c</t>
  </si>
  <si>
    <t xml:space="preserve">Tu perfil orientativo</t>
  </si>
  <si>
    <t xml:space="preserve">Las tres luces verdes (contesta Sí o No)</t>
  </si>
  <si>
    <t xml:space="preserve">No tengo deudas caras (por ejemplo, tarjetas con intereses altos).</t>
  </si>
  <si>
    <t xml:space="preserve">Tengo un fondo de emergencia de al menos tres meses de gastos esenciales.</t>
  </si>
  <si>
    <t xml:space="preserve">No necesitaré este dinero en pocos años ni para necesidades básicas.</t>
  </si>
  <si>
    <t xml:space="preserve">Resultado</t>
  </si>
  <si>
    <t xml:space="preserve">Tu regla de inversión en una frase (por ejemplo: "No invierto dinero que pueda necesitar en menos de X años")</t>
  </si>
  <si>
    <t xml:space="preserve">Antes de contratar algo, repasa las siete señales de alarma del capítulo. Este material es educativo y no es asesoramiento financiero.</t>
  </si>
  <si>
    <t xml:space="preserve">Capítulo 11. Calculadora del retiro</t>
  </si>
  <si>
    <t xml:space="preserve">Calcula la diferencia entre lo que necesitarías y tu pensión pública estimada, y cuánto ahorrar al mes.</t>
  </si>
  <si>
    <t xml:space="preserve">Ejemplo de Lucía: necesita 1.500, pensión estimada 1.000, diferencia 500; 25 años a cubrir = 150.000. Con 31 años y 3% hipotético: unos 245 al mes.</t>
  </si>
  <si>
    <t xml:space="preserve">Tu edad actual</t>
  </si>
  <si>
    <t xml:space="preserve">Ejemplo: 34</t>
  </si>
  <si>
    <t xml:space="preserve">Edad a la que quieres dejar de trabajar</t>
  </si>
  <si>
    <t xml:space="preserve">Ejemplo: 65</t>
  </si>
  <si>
    <t xml:space="preserve">Cuánto necesitarías al mes para vivir bien</t>
  </si>
  <si>
    <t xml:space="preserve">Punto de partida: tus Fijos + la mitad de Vida</t>
  </si>
  <si>
    <t xml:space="preserve">Pensión pública estimada al mes (simulador oficial de tu país)</t>
  </si>
  <si>
    <t xml:space="preserve">Ejemplo: 1.000</t>
  </si>
  <si>
    <t xml:space="preserve">Años de retiro que quieres cubrir con tu ahorro</t>
  </si>
  <si>
    <t xml:space="preserve">Rendimiento anual HIPOTÉTICO de tu ahorro (supuesto)</t>
  </si>
  <si>
    <t xml:space="preserve">Supuesto del libro: 3%. Cámbialo por el tuyo.</t>
  </si>
  <si>
    <t xml:space="preserve">Diferencia mensual</t>
  </si>
  <si>
    <t xml:space="preserve">Colchón aproximado (diferencia × 12 × años), sin rendimientos</t>
  </si>
  <si>
    <t xml:space="preserve">Años que faltan para tu retiro</t>
  </si>
  <si>
    <t xml:space="preserve">Ahorro mensual necesario SIN rendimiento</t>
  </si>
  <si>
    <t xml:space="preserve">Ahorro mensual necesario CON el rendimiento hipotético</t>
  </si>
  <si>
    <t xml:space="preserve">Tu ahorro actual para el retiro, por mes</t>
  </si>
  <si>
    <t xml:space="preserve">Te falta por ahorrar cada mes</t>
  </si>
  <si>
    <t xml:space="preserve">Las cifras no descuentan la inflación ni incluyen los rendimientos durante el retiro. Son un orden de magnitud, no una promesa.</t>
  </si>
  <si>
    <t xml:space="preserve">Si llegas tarde, el esfuerzo sube mucho: cada década de retraso encarece el ahorro mensual. Empieza con lo que puedas y sube un punto.</t>
  </si>
  <si>
    <t xml:space="preserve">Material educativo, no asesoramiento. Las pensiones y su fiscalidad cambian: confirma en tus anexos y con un profesional.</t>
  </si>
  <si>
    <t xml:space="preserve">Capítulo 12. Tu techo para la casa</t>
  </si>
  <si>
    <t xml:space="preserve">Calcula tu techo antes de mirar anuncios. Los porcentajes son orientativos y cambian según el país.</t>
  </si>
  <si>
    <t xml:space="preserve">Ejemplo del libro: hogar con 3.000 netos y 48.000 brutos: precio máximo prudente 192.000, cuota máxima 900, ahorro necesario 57.600.</t>
  </si>
  <si>
    <t xml:space="preserve">Ingresos netos del hogar al mes</t>
  </si>
  <si>
    <t xml:space="preserve">Ejemplo: 3.000</t>
  </si>
  <si>
    <t xml:space="preserve">Ingresos brutos anuales del hogar</t>
  </si>
  <si>
    <t xml:space="preserve">Ejemplo: 48.000</t>
  </si>
  <si>
    <t xml:space="preserve">Otras cuotas de deudas al mes (tarjetas, préstamos...)</t>
  </si>
  <si>
    <t xml:space="preserve">Cuentan todas: el semáforo del capítulo 8</t>
  </si>
  <si>
    <t xml:space="preserve">Ahorrado hoy para la entrada y los gastos</t>
  </si>
  <si>
    <t xml:space="preserve">Supuesto: veces los ingresos brutos anuales (referencia)</t>
  </si>
  <si>
    <t xml:space="preserve">Supuesto: máximo de cuotas sobre ingresos netos</t>
  </si>
  <si>
    <t xml:space="preserve">Supuesto: % que financia el banco</t>
  </si>
  <si>
    <t xml:space="preserve">Supuesto: % de gastos de compra (cambia por país y estado: mira tu anexo)</t>
  </si>
  <si>
    <t xml:space="preserve">Supuesto: tipo de interés anual HIPOTÉTICO</t>
  </si>
  <si>
    <t xml:space="preserve">Supuesto: plazo en años</t>
  </si>
  <si>
    <t xml:space="preserve">TU TECHO</t>
  </si>
  <si>
    <t xml:space="preserve">Precio máximo prudente (veces los ingresos brutos)</t>
  </si>
  <si>
    <t xml:space="preserve">Cuota máxima para la hipoteca (cuotas máximas − otras cuotas)</t>
  </si>
  <si>
    <t xml:space="preserve">Hipoteca necesaria para ese precio</t>
  </si>
  <si>
    <t xml:space="preserve">Entrada y gastos que necesitas tener ahorrados</t>
  </si>
  <si>
    <t xml:space="preserve">Cuota mensual de esa hipoteca</t>
  </si>
  <si>
    <t xml:space="preserve">Intereses totales que pagarías</t>
  </si>
  <si>
    <t xml:space="preserve">Ratio de endeudamiento total (cuota + otras cuotas)</t>
  </si>
  <si>
    <t xml:space="preserve">Zona del semáforo</t>
  </si>
  <si>
    <t xml:space="preserve">¿Te falta ahorro para la entrada y los gastos?</t>
  </si>
  <si>
    <t xml:space="preserve">PRUEBA DE ESTRÉS (hipoteca variable)</t>
  </si>
  <si>
    <t xml:space="preserve">Subida de tipos que quieres probar (puntos porcentuales)</t>
  </si>
  <si>
    <t xml:space="preserve">Cuota con tipos más altos</t>
  </si>
  <si>
    <t xml:space="preserve">Ratio de endeudamiento con esa cuota</t>
  </si>
  <si>
    <t xml:space="preserve">Zona con tipos más altos</t>
  </si>
  <si>
    <t xml:space="preserve">LO QUE TE PERMITE TU CUOTA MÁXIMA</t>
  </si>
  <si>
    <t xml:space="preserve">Hipoteca que cabe con tu cuota máxima</t>
  </si>
  <si>
    <t xml:space="preserve">Precio de vivienda que eso permite</t>
  </si>
  <si>
    <t xml:space="preserve">Entrada y gastos que necesitarías para ese precio</t>
  </si>
  <si>
    <t xml:space="preserve">Los porcentajes (4 veces, 30%, 80%, 10% y plazo de 20 años) son referencias del libro, no normas. Alargar el plazo baja la cuota pero sube los intereses.</t>
  </si>
  <si>
    <t xml:space="preserve">Material educativo, no asesoramiento. Comprueba gastos, impuestos y ayudas de tu país en el anexo y con un profesional.</t>
  </si>
  <si>
    <t xml:space="preserve">Cierre. Balance de tus 90 días</t>
  </si>
  <si>
    <t xml:space="preserve">Compara tu foto del día 0 con la de hoy. Después, escribe tres metas con fecha.</t>
  </si>
  <si>
    <t xml:space="preserve">Ejemplo de Lucía: patrimonio −3.900 → −3.300 (+600). Deuda con su hermano pagada. Colchón de 300.</t>
  </si>
  <si>
    <t xml:space="preserve">Indicador</t>
  </si>
  <si>
    <t xml:space="preserve">Día 0</t>
  </si>
  <si>
    <t xml:space="preserve">Día 90</t>
  </si>
  <si>
    <t xml:space="preserve">Cambio</t>
  </si>
  <si>
    <t xml:space="preserve">Patrimonio neto (sin vivienda)</t>
  </si>
  <si>
    <t xml:space="preserve">Ejemplo: −3.900 y −3.300</t>
  </si>
  <si>
    <t xml:space="preserve">Fondo de emergencia</t>
  </si>
  <si>
    <t xml:space="preserve">Deudas totales</t>
  </si>
  <si>
    <t xml:space="preserve">Ratio de endeudamiento (semáforo)</t>
  </si>
  <si>
    <t xml:space="preserve">Porcentaje que apartas para Futuro</t>
  </si>
  <si>
    <t xml:space="preserve">¿La transferencia automática sigue activa?</t>
  </si>
  <si>
    <t xml:space="preserve">Tres metas con fecha</t>
  </si>
  <si>
    <t xml:space="preserve">Meta</t>
  </si>
  <si>
    <t xml:space="preserve">Cantidad</t>
  </si>
  <si>
    <t xml:space="preserve">Fecha límite</t>
  </si>
  <si>
    <t xml:space="preserve">Ejemplo: completar el primer escalón del fondo</t>
  </si>
  <si>
    <t xml:space="preserve">30/06/2028</t>
  </si>
  <si>
    <t xml:space="preserve">Tu cita mensual (día y hora)</t>
  </si>
  <si>
    <t xml:space="preserve">Cada mes: repite la foto del patrimonio, comprueba que la transferencia salió y sube un punto tu ahorro si puedes.</t>
  </si>
  <si>
    <t xml:space="preserve">Una meta sin fecha es un deseo. Mueve la fecha cuando ya estés cerca, no con meses de antelación.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</si>
</sst>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-#,##0;0"/>
    <numFmt numFmtId="166" formatCode="#,##0.0"/>
    <numFmt numFmtId="167" formatCode="dd/mm/yyyy"/>
    <numFmt numFmtId="168" formatCode="0.0%"/>
    <numFmt numFmtId="169" formatCode="0"/>
    <numFmt numFmtId="170" formatCode="0%"/>
    <numFmt numFmtId="171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9E1F2"/>
        <bgColor rgb="FFF2F2F2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F2F2F2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plantillas_12_pasos.xlsx" TargetMode="External"/><Relationship Id="rId2" Type="http://schemas.openxmlformats.org/officeDocument/2006/relationships/hyperlink" Target="plantillas_12_pasos.xlsx" TargetMode="External"/><Relationship Id="rId3" Type="http://schemas.openxmlformats.org/officeDocument/2006/relationships/hyperlink" Target="plantillas_12_pasos.xlsx" TargetMode="External"/><Relationship Id="rId4" Type="http://schemas.openxmlformats.org/officeDocument/2006/relationships/hyperlink" Target="plantillas_12_pasos.xlsx" TargetMode="External"/><Relationship Id="rId5" Type="http://schemas.openxmlformats.org/officeDocument/2006/relationships/hyperlink" Target="plantillas_12_pasos.xlsx" TargetMode="External"/><Relationship Id="rId6" Type="http://schemas.openxmlformats.org/officeDocument/2006/relationships/hyperlink" Target="plantillas_12_pasos.xlsx" TargetMode="External"/><Relationship Id="rId7" Type="http://schemas.openxmlformats.org/officeDocument/2006/relationships/hyperlink" Target="plantillas_12_pasos.xlsx" TargetMode="External"/><Relationship Id="rId8" Type="http://schemas.openxmlformats.org/officeDocument/2006/relationships/hyperlink" Target="plantillas_12_pasos.xlsx" TargetMode="External"/><Relationship Id="rId9" Type="http://schemas.openxmlformats.org/officeDocument/2006/relationships/hyperlink" Target="plantillas_12_pasos.xlsx" TargetMode="External"/><Relationship Id="rId10" Type="http://schemas.openxmlformats.org/officeDocument/2006/relationships/hyperlink" Target="plantillas_12_pasos.xlsx" TargetMode="External"/><Relationship Id="rId11" Type="http://schemas.openxmlformats.org/officeDocument/2006/relationships/hyperlink" Target="plantillas_12_pasos.xlsx" TargetMode="External"/><Relationship Id="rId12" Type="http://schemas.openxmlformats.org/officeDocument/2006/relationships/hyperlink" Target="plantillas_12_pasos.xlsx" TargetMode="External"/><Relationship Id="rId13" Type="http://schemas.openxmlformats.org/officeDocument/2006/relationships/hyperlink" Target="plantillas_12_pasos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2" t="s">
        <v>4</v>
      </c>
    </row>
    <row r="6" customFormat="false" ht="15" hidden="false" customHeight="false" outlineLevel="0" collapsed="false">
      <c r="A6" s="2" t="s">
        <v>5</v>
      </c>
      <c r="B6" s="2" t="s">
        <v>6</v>
      </c>
    </row>
    <row r="7" customFormat="false" ht="15" hidden="false" customHeight="false" outlineLevel="0" collapsed="false">
      <c r="A7" s="5" t="s">
        <v>7</v>
      </c>
      <c r="B7" s="2" t="s">
        <v>8</v>
      </c>
    </row>
    <row r="8" customFormat="false" ht="15" hidden="false" customHeight="false" outlineLevel="0" collapsed="false">
      <c r="A8" s="6" t="s">
        <v>9</v>
      </c>
      <c r="B8" s="2" t="s">
        <v>10</v>
      </c>
    </row>
    <row r="10" customFormat="false" ht="15" hidden="false" customHeight="false" outlineLevel="0" collapsed="false">
      <c r="A10" s="3" t="s">
        <v>11</v>
      </c>
    </row>
    <row r="11" customFormat="false" ht="30" hidden="false" customHeight="true" outlineLevel="0" collapsed="false">
      <c r="A11" s="2" t="s">
        <v>12</v>
      </c>
      <c r="B11" s="7" t="s">
        <v>13</v>
      </c>
    </row>
    <row r="12" customFormat="false" ht="30" hidden="false" customHeight="true" outlineLevel="0" collapsed="false">
      <c r="A12" s="2" t="s">
        <v>14</v>
      </c>
      <c r="B12" s="7" t="s">
        <v>15</v>
      </c>
    </row>
    <row r="13" customFormat="false" ht="30" hidden="false" customHeight="true" outlineLevel="0" collapsed="false">
      <c r="A13" s="2" t="s">
        <v>16</v>
      </c>
      <c r="B13" s="7" t="s">
        <v>17</v>
      </c>
    </row>
    <row r="15" customFormat="false" ht="15" hidden="false" customHeight="false" outlineLevel="0" collapsed="false">
      <c r="A15" s="3" t="s">
        <v>18</v>
      </c>
    </row>
    <row r="16" customFormat="false" ht="15" hidden="false" customHeight="false" outlineLevel="0" collapsed="false">
      <c r="A16" s="8" t="s">
        <v>19</v>
      </c>
      <c r="B16" s="2" t="s">
        <v>20</v>
      </c>
    </row>
    <row r="17" customFormat="false" ht="15" hidden="false" customHeight="false" outlineLevel="0" collapsed="false">
      <c r="A17" s="8" t="s">
        <v>21</v>
      </c>
      <c r="B17" s="2" t="s">
        <v>22</v>
      </c>
    </row>
    <row r="18" customFormat="false" ht="15" hidden="false" customHeight="false" outlineLevel="0" collapsed="false">
      <c r="A18" s="8" t="s">
        <v>23</v>
      </c>
      <c r="B18" s="2" t="s">
        <v>24</v>
      </c>
    </row>
    <row r="19" customFormat="false" ht="15" hidden="false" customHeight="false" outlineLevel="0" collapsed="false">
      <c r="A19" s="8" t="s">
        <v>25</v>
      </c>
      <c r="B19" s="2" t="s">
        <v>26</v>
      </c>
    </row>
    <row r="20" customFormat="false" ht="15" hidden="false" customHeight="false" outlineLevel="0" collapsed="false">
      <c r="A20" s="8" t="s">
        <v>27</v>
      </c>
      <c r="B20" s="2" t="s">
        <v>28</v>
      </c>
    </row>
    <row r="21" customFormat="false" ht="15" hidden="false" customHeight="false" outlineLevel="0" collapsed="false">
      <c r="A21" s="8" t="s">
        <v>29</v>
      </c>
      <c r="B21" s="2" t="s">
        <v>30</v>
      </c>
    </row>
    <row r="22" customFormat="false" ht="15" hidden="false" customHeight="false" outlineLevel="0" collapsed="false">
      <c r="A22" s="8" t="s">
        <v>31</v>
      </c>
      <c r="B22" s="2" t="s">
        <v>32</v>
      </c>
    </row>
    <row r="23" customFormat="false" ht="15" hidden="false" customHeight="false" outlineLevel="0" collapsed="false">
      <c r="A23" s="8" t="s">
        <v>33</v>
      </c>
      <c r="B23" s="2" t="s">
        <v>34</v>
      </c>
    </row>
    <row r="24" customFormat="false" ht="15" hidden="false" customHeight="false" outlineLevel="0" collapsed="false">
      <c r="A24" s="8" t="s">
        <v>35</v>
      </c>
      <c r="B24" s="2" t="s">
        <v>36</v>
      </c>
    </row>
    <row r="25" customFormat="false" ht="15" hidden="false" customHeight="false" outlineLevel="0" collapsed="false">
      <c r="A25" s="8" t="s">
        <v>37</v>
      </c>
      <c r="B25" s="2" t="s">
        <v>38</v>
      </c>
    </row>
    <row r="26" customFormat="false" ht="15" hidden="false" customHeight="false" outlineLevel="0" collapsed="false">
      <c r="A26" s="8" t="s">
        <v>39</v>
      </c>
      <c r="B26" s="2" t="s">
        <v>40</v>
      </c>
    </row>
    <row r="27" customFormat="false" ht="15" hidden="false" customHeight="false" outlineLevel="0" collapsed="false">
      <c r="A27" s="8" t="s">
        <v>41</v>
      </c>
      <c r="B27" s="2" t="s">
        <v>42</v>
      </c>
    </row>
    <row r="28" customFormat="false" ht="15" hidden="false" customHeight="false" outlineLevel="0" collapsed="false">
      <c r="A28" s="8" t="s">
        <v>43</v>
      </c>
      <c r="B28" s="2" t="s">
        <v>44</v>
      </c>
    </row>
  </sheetData>
  <hyperlinks>
    <hyperlink ref="A16" r:id="rId1" location="'1_Hora'!A1" display="1_Hora"/>
    <hyperlink ref="A17" r:id="rId2" location="'2_Patrimonio'!A1" display="2_Patrimonio"/>
    <hyperlink ref="A18" r:id="rId3" location="'3_Movimientos'!A1" display="3_Movimientos"/>
    <hyperlink ref="A19" r:id="rId4" location="'4_Bloques'!A1" display="4_Bloques"/>
    <hyperlink ref="A20" r:id="rId5" location="'5_Deudas'!A1" display="5_Deudas"/>
    <hyperlink ref="A21" r:id="rId6" location="'6_Emergencia'!A1" display="6_Emergencia"/>
    <hyperlink ref="A22" r:id="rId7" location="'7_Polizas'!A1" display="7_Polizas"/>
    <hyperlink ref="A23" r:id="rId8" location="'8_Semaforo'!A1" display="8_Semaforo"/>
    <hyperlink ref="A24" r:id="rId9" location="'9_Inflacion'!A1" display="9_Inflacion"/>
    <hyperlink ref="A25" r:id="rId10" location="'10_Perfil'!A1" display="10_Perfil"/>
    <hyperlink ref="A26" r:id="rId11" location="'11_Retiro'!A1" display="11_Retiro"/>
    <hyperlink ref="A27" r:id="rId12" location="'12_Casa'!A1" display="12_Casa"/>
    <hyperlink ref="A28" r:id="rId13" location="'13_Balance'!A1" display="13_Balanc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4"/>
    <col collapsed="false" customWidth="true" hidden="false" outlineLevel="0" max="6" min="6" style="0" width="36"/>
  </cols>
  <sheetData>
    <row r="1" customFormat="false" ht="17.35" hidden="false" customHeight="false" outlineLevel="0" collapsed="false">
      <c r="A1" s="1" t="s">
        <v>45</v>
      </c>
    </row>
    <row r="2" customFormat="false" ht="15" hidden="false" customHeight="false" outlineLevel="0" collapsed="false">
      <c r="A2" s="9" t="s">
        <v>46</v>
      </c>
    </row>
    <row r="3" customFormat="false" ht="15" hidden="false" customHeight="false" outlineLevel="0" collapsed="false">
      <c r="A3" s="10" t="s">
        <v>47</v>
      </c>
    </row>
    <row r="5" customFormat="false" ht="15" hidden="false" customHeight="false" outlineLevel="0" collapsed="false">
      <c r="A5" s="2" t="s">
        <v>48</v>
      </c>
      <c r="B5" s="11"/>
      <c r="F5" s="10" t="s">
        <v>49</v>
      </c>
    </row>
    <row r="6" customFormat="false" ht="15" hidden="false" customHeight="false" outlineLevel="0" collapsed="false">
      <c r="A6" s="2" t="s">
        <v>50</v>
      </c>
      <c r="B6" s="12"/>
      <c r="F6" s="10" t="s">
        <v>51</v>
      </c>
    </row>
    <row r="7" customFormat="false" ht="15" hidden="false" customHeight="false" outlineLevel="0" collapsed="false">
      <c r="A7" s="2" t="s">
        <v>52</v>
      </c>
      <c r="B7" s="12"/>
      <c r="F7" s="10" t="s">
        <v>53</v>
      </c>
    </row>
    <row r="8" customFormat="false" ht="15" hidden="false" customHeight="false" outlineLevel="0" collapsed="false">
      <c r="A8" s="2" t="s">
        <v>54</v>
      </c>
      <c r="B8" s="12"/>
      <c r="F8" s="10" t="s">
        <v>55</v>
      </c>
    </row>
    <row r="9" customFormat="false" ht="15" hidden="false" customHeight="false" outlineLevel="0" collapsed="false">
      <c r="A9" s="3" t="s">
        <v>56</v>
      </c>
      <c r="B9" s="13" t="n">
        <f aca="false">SUM(B6:B8)</f>
        <v>0</v>
      </c>
    </row>
    <row r="10" customFormat="false" ht="15" hidden="false" customHeight="false" outlineLevel="0" collapsed="false">
      <c r="A10" s="3" t="s">
        <v>57</v>
      </c>
      <c r="B10" s="14" t="n">
        <f aca="false">IF(B9&gt;0,B5/B9,0)</f>
        <v>0</v>
      </c>
    </row>
    <row r="12" customFormat="false" ht="15" hidden="false" customHeight="false" outlineLevel="0" collapsed="false">
      <c r="A12" s="3" t="s">
        <v>58</v>
      </c>
    </row>
    <row r="13" customFormat="false" ht="15" hidden="false" customHeight="false" outlineLevel="0" collapsed="false">
      <c r="A13" s="15" t="s">
        <v>59</v>
      </c>
      <c r="B13" s="15" t="s">
        <v>60</v>
      </c>
      <c r="C13" s="15" t="s">
        <v>61</v>
      </c>
      <c r="D13" s="15" t="s">
        <v>62</v>
      </c>
    </row>
    <row r="14" customFormat="false" ht="15" hidden="false" customHeight="false" outlineLevel="0" collapsed="false">
      <c r="A14" s="16" t="s">
        <v>63</v>
      </c>
      <c r="B14" s="17" t="n">
        <v>40</v>
      </c>
      <c r="C14" s="18" t="n">
        <f aca="false">B14/10</f>
        <v>4</v>
      </c>
      <c r="D14" s="18" t="n">
        <f aca="false">C14/8</f>
        <v>0.5</v>
      </c>
    </row>
    <row r="15" customFormat="false" ht="15" hidden="false" customHeight="false" outlineLevel="0" collapsed="false">
      <c r="A15" s="4"/>
      <c r="B15" s="11"/>
      <c r="C15" s="19" t="str">
        <f aca="false">IF(AND($B$10&gt;0,B15&lt;&gt;""),B15/$B$10,"")</f>
        <v/>
      </c>
      <c r="D15" s="19" t="str">
        <f aca="false">IF(C15="","",C15/8)</f>
        <v/>
      </c>
    </row>
    <row r="16" customFormat="false" ht="15" hidden="false" customHeight="false" outlineLevel="0" collapsed="false">
      <c r="A16" s="4"/>
      <c r="B16" s="11"/>
      <c r="C16" s="19" t="str">
        <f aca="false">IF(AND($B$10&gt;0,B16&lt;&gt;""),B16/$B$10,"")</f>
        <v/>
      </c>
      <c r="D16" s="19" t="str">
        <f aca="false">IF(C16="","",C16/8)</f>
        <v/>
      </c>
    </row>
    <row r="17" customFormat="false" ht="15" hidden="false" customHeight="false" outlineLevel="0" collapsed="false">
      <c r="A17" s="4"/>
      <c r="B17" s="11"/>
      <c r="C17" s="19" t="str">
        <f aca="false">IF(AND($B$10&gt;0,B17&lt;&gt;""),B17/$B$10,"")</f>
        <v/>
      </c>
      <c r="D17" s="19" t="str">
        <f aca="false">IF(C17="","",C17/8)</f>
        <v/>
      </c>
    </row>
    <row r="18" customFormat="false" ht="15" hidden="false" customHeight="false" outlineLevel="0" collapsed="false">
      <c r="A18" s="4"/>
      <c r="B18" s="11"/>
      <c r="C18" s="19" t="str">
        <f aca="false">IF(AND($B$10&gt;0,B18&lt;&gt;""),B18/$B$10,"")</f>
        <v/>
      </c>
      <c r="D18" s="19" t="str">
        <f aca="false">IF(C18="","",C18/8)</f>
        <v/>
      </c>
    </row>
    <row r="19" customFormat="false" ht="15" hidden="false" customHeight="false" outlineLevel="0" collapsed="false">
      <c r="A19" s="4"/>
      <c r="B19" s="11"/>
      <c r="C19" s="19" t="str">
        <f aca="false">IF(AND($B$10&gt;0,B19&lt;&gt;""),B19/$B$10,"")</f>
        <v/>
      </c>
      <c r="D19" s="19" t="str">
        <f aca="false">IF(C19="","",C19/8)</f>
        <v/>
      </c>
    </row>
    <row r="21" customFormat="false" ht="15" hidden="false" customHeight="false" outlineLevel="0" collapsed="false">
      <c r="A21" s="10" t="s">
        <v>64</v>
      </c>
    </row>
    <row r="22" customFormat="false" ht="15" hidden="false" customHeight="false" outlineLevel="0" collapsed="false">
      <c r="A22" s="10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44"/>
    <col collapsed="false" customWidth="true" hidden="false" outlineLevel="0" max="5" min="5" style="0" width="16"/>
  </cols>
  <sheetData>
    <row r="1" customFormat="false" ht="17.35" hidden="false" customHeight="false" outlineLevel="0" collapsed="false">
      <c r="A1" s="1" t="s">
        <v>66</v>
      </c>
    </row>
    <row r="2" customFormat="false" ht="15" hidden="false" customHeight="false" outlineLevel="0" collapsed="false">
      <c r="A2" s="9" t="s">
        <v>67</v>
      </c>
    </row>
    <row r="3" customFormat="false" ht="15" hidden="false" customHeight="false" outlineLevel="0" collapsed="false">
      <c r="A3" s="10" t="s">
        <v>68</v>
      </c>
    </row>
    <row r="5" customFormat="false" ht="15" hidden="false" customHeight="false" outlineLevel="0" collapsed="false">
      <c r="A5" s="2" t="s">
        <v>69</v>
      </c>
      <c r="B5" s="20"/>
    </row>
    <row r="7" customFormat="false" ht="15" hidden="false" customHeight="false" outlineLevel="0" collapsed="false">
      <c r="A7" s="15" t="s">
        <v>70</v>
      </c>
      <c r="B7" s="15" t="s">
        <v>60</v>
      </c>
      <c r="D7" s="15" t="s">
        <v>71</v>
      </c>
      <c r="E7" s="15" t="s">
        <v>60</v>
      </c>
    </row>
    <row r="8" customFormat="false" ht="15" hidden="false" customHeight="false" outlineLevel="0" collapsed="false">
      <c r="A8" s="16" t="s">
        <v>72</v>
      </c>
      <c r="B8" s="17" t="n">
        <v>1500</v>
      </c>
      <c r="D8" s="16" t="s">
        <v>73</v>
      </c>
      <c r="E8" s="17" t="n">
        <v>1800</v>
      </c>
    </row>
    <row r="9" customFormat="false" ht="15" hidden="false" customHeight="false" outlineLevel="0" collapsed="false">
      <c r="A9" s="4"/>
      <c r="B9" s="11"/>
      <c r="D9" s="4"/>
      <c r="E9" s="11"/>
    </row>
    <row r="10" customFormat="false" ht="15" hidden="false" customHeight="false" outlineLevel="0" collapsed="false">
      <c r="A10" s="4"/>
      <c r="B10" s="11"/>
      <c r="D10" s="4"/>
      <c r="E10" s="11"/>
    </row>
    <row r="11" customFormat="false" ht="15" hidden="false" customHeight="false" outlineLevel="0" collapsed="false">
      <c r="A11" s="4"/>
      <c r="B11" s="11"/>
      <c r="D11" s="4"/>
      <c r="E11" s="11"/>
    </row>
    <row r="12" customFormat="false" ht="15" hidden="false" customHeight="false" outlineLevel="0" collapsed="false">
      <c r="A12" s="4"/>
      <c r="B12" s="11"/>
      <c r="D12" s="4"/>
      <c r="E12" s="11"/>
    </row>
    <row r="13" customFormat="false" ht="15" hidden="false" customHeight="false" outlineLevel="0" collapsed="false">
      <c r="A13" s="4"/>
      <c r="B13" s="11"/>
      <c r="D13" s="4"/>
      <c r="E13" s="11"/>
    </row>
    <row r="14" customFormat="false" ht="15" hidden="false" customHeight="false" outlineLevel="0" collapsed="false">
      <c r="A14" s="4"/>
      <c r="B14" s="11"/>
      <c r="D14" s="4"/>
      <c r="E14" s="11"/>
    </row>
    <row r="15" customFormat="false" ht="15" hidden="false" customHeight="false" outlineLevel="0" collapsed="false">
      <c r="A15" s="4"/>
      <c r="B15" s="11"/>
      <c r="D15" s="4"/>
      <c r="E15" s="11"/>
    </row>
    <row r="16" customFormat="false" ht="15" hidden="false" customHeight="false" outlineLevel="0" collapsed="false">
      <c r="A16" s="4"/>
      <c r="B16" s="11"/>
      <c r="D16" s="4"/>
      <c r="E16" s="11"/>
    </row>
    <row r="17" customFormat="false" ht="15" hidden="false" customHeight="false" outlineLevel="0" collapsed="false">
      <c r="A17" s="4"/>
      <c r="B17" s="11"/>
      <c r="D17" s="4"/>
      <c r="E17" s="11"/>
    </row>
    <row r="18" customFormat="false" ht="15" hidden="false" customHeight="false" outlineLevel="0" collapsed="false">
      <c r="A18" s="4"/>
      <c r="B18" s="11"/>
      <c r="D18" s="4"/>
      <c r="E18" s="11"/>
    </row>
    <row r="19" customFormat="false" ht="15" hidden="false" customHeight="false" outlineLevel="0" collapsed="false">
      <c r="A19" s="3" t="s">
        <v>74</v>
      </c>
      <c r="B19" s="21" t="n">
        <f aca="false">SUM(B9:B18)</f>
        <v>0</v>
      </c>
      <c r="D19" s="3" t="s">
        <v>75</v>
      </c>
      <c r="E19" s="21" t="n">
        <f aca="false">SUM(E9:E18)</f>
        <v>0</v>
      </c>
    </row>
    <row r="21" customFormat="false" ht="15" hidden="false" customHeight="false" outlineLevel="0" collapsed="false">
      <c r="A21" s="3" t="s">
        <v>76</v>
      </c>
      <c r="B21" s="21" t="n">
        <f aca="false">B19-E19</f>
        <v>0</v>
      </c>
    </row>
    <row r="23" customFormat="false" ht="15" hidden="false" customHeight="false" outlineLevel="0" collapsed="false">
      <c r="A23" s="2" t="s">
        <v>77</v>
      </c>
      <c r="B23" s="11"/>
    </row>
    <row r="24" customFormat="false" ht="15" hidden="false" customHeight="false" outlineLevel="0" collapsed="false">
      <c r="A24" s="2" t="s">
        <v>78</v>
      </c>
      <c r="B24" s="11"/>
    </row>
    <row r="25" customFormat="false" ht="15" hidden="false" customHeight="false" outlineLevel="0" collapsed="false">
      <c r="A25" s="3" t="s">
        <v>79</v>
      </c>
      <c r="B25" s="21" t="n">
        <f aca="false">B21+B23-B24</f>
        <v>0</v>
      </c>
    </row>
    <row r="27" customFormat="false" ht="15" hidden="false" customHeight="false" outlineLevel="0" collapsed="false">
      <c r="A27" s="10" t="s">
        <v>80</v>
      </c>
    </row>
    <row r="28" customFormat="false" ht="15" hidden="false" customHeight="false" outlineLevel="0" collapsed="false">
      <c r="A28" s="10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26"/>
    <col collapsed="false" customWidth="true" hidden="false" outlineLevel="0" max="6" min="6" style="0" width="4"/>
    <col collapsed="false" customWidth="true" hidden="false" outlineLevel="0" max="7" min="7" style="0" width="26"/>
    <col collapsed="false" customWidth="true" hidden="false" outlineLevel="0" max="9" min="8" style="0" width="16"/>
    <col collapsed="false" customWidth="true" hidden="false" outlineLevel="0" max="10" min="10" style="0" width="14"/>
  </cols>
  <sheetData>
    <row r="1" customFormat="false" ht="17.35" hidden="false" customHeight="false" outlineLevel="0" collapsed="false">
      <c r="A1" s="1" t="s">
        <v>82</v>
      </c>
    </row>
    <row r="2" customFormat="false" ht="15" hidden="false" customHeight="false" outlineLevel="0" collapsed="false">
      <c r="A2" s="9" t="s">
        <v>83</v>
      </c>
    </row>
    <row r="3" customFormat="false" ht="15" hidden="false" customHeight="false" outlineLevel="0" collapsed="false">
      <c r="A3" s="10" t="s">
        <v>84</v>
      </c>
    </row>
    <row r="5" customFormat="false" ht="15" hidden="false" customHeight="false" outlineLevel="0" collapsed="false">
      <c r="A5" s="15" t="s">
        <v>85</v>
      </c>
      <c r="B5" s="15" t="s">
        <v>86</v>
      </c>
      <c r="C5" s="15" t="s">
        <v>60</v>
      </c>
      <c r="D5" s="15" t="s">
        <v>87</v>
      </c>
      <c r="E5" s="15" t="s">
        <v>88</v>
      </c>
      <c r="G5" s="15" t="s">
        <v>88</v>
      </c>
      <c r="H5" s="15" t="s">
        <v>89</v>
      </c>
      <c r="I5" s="15" t="s">
        <v>90</v>
      </c>
      <c r="J5" s="15" t="s">
        <v>91</v>
      </c>
    </row>
    <row r="6" customFormat="false" ht="15" hidden="false" customHeight="false" outlineLevel="0" collapsed="false">
      <c r="A6" s="16" t="s">
        <v>92</v>
      </c>
      <c r="B6" s="16" t="s">
        <v>93</v>
      </c>
      <c r="C6" s="17" t="n">
        <v>85</v>
      </c>
      <c r="D6" s="16" t="s">
        <v>59</v>
      </c>
      <c r="E6" s="16" t="s">
        <v>94</v>
      </c>
      <c r="G6" s="22" t="s">
        <v>95</v>
      </c>
      <c r="H6" s="23" t="n">
        <f aca="false">SUMIFS($C$7:$C$306,$D$7:$D$306,"Gasto",$E$7:$E$306,G6)</f>
        <v>0</v>
      </c>
      <c r="I6" s="23" t="n">
        <f aca="false">H6/3</f>
        <v>0</v>
      </c>
      <c r="J6" s="24" t="n">
        <f aca="false">IF($H$18&gt;0,H6/$H$18,0)</f>
        <v>0</v>
      </c>
    </row>
    <row r="7" customFormat="false" ht="15" hidden="false" customHeight="false" outlineLevel="0" collapsed="false">
      <c r="A7" s="20"/>
      <c r="B7" s="4"/>
      <c r="C7" s="11"/>
      <c r="D7" s="4"/>
      <c r="E7" s="4"/>
      <c r="G7" s="22" t="s">
        <v>94</v>
      </c>
      <c r="H7" s="23" t="n">
        <f aca="false">SUMIFS($C$7:$C$306,$D$7:$D$306,"Gasto",$E$7:$E$306,G7)</f>
        <v>0</v>
      </c>
      <c r="I7" s="23" t="n">
        <f aca="false">H7/3</f>
        <v>0</v>
      </c>
      <c r="J7" s="24" t="n">
        <f aca="false">IF($H$18&gt;0,H7/$H$18,0)</f>
        <v>0</v>
      </c>
    </row>
    <row r="8" customFormat="false" ht="15" hidden="false" customHeight="false" outlineLevel="0" collapsed="false">
      <c r="A8" s="20"/>
      <c r="B8" s="4"/>
      <c r="C8" s="11"/>
      <c r="D8" s="4"/>
      <c r="E8" s="4"/>
      <c r="G8" s="22" t="s">
        <v>96</v>
      </c>
      <c r="H8" s="23" t="n">
        <f aca="false">SUMIFS($C$7:$C$306,$D$7:$D$306,"Gasto",$E$7:$E$306,G8)</f>
        <v>0</v>
      </c>
      <c r="I8" s="23" t="n">
        <f aca="false">H8/3</f>
        <v>0</v>
      </c>
      <c r="J8" s="24" t="n">
        <f aca="false">IF($H$18&gt;0,H8/$H$18,0)</f>
        <v>0</v>
      </c>
    </row>
    <row r="9" customFormat="false" ht="15" hidden="false" customHeight="false" outlineLevel="0" collapsed="false">
      <c r="A9" s="20"/>
      <c r="B9" s="4"/>
      <c r="C9" s="11"/>
      <c r="D9" s="4"/>
      <c r="E9" s="4"/>
      <c r="G9" s="22" t="s">
        <v>97</v>
      </c>
      <c r="H9" s="23" t="n">
        <f aca="false">SUMIFS($C$7:$C$306,$D$7:$D$306,"Gasto",$E$7:$E$306,G9)</f>
        <v>0</v>
      </c>
      <c r="I9" s="23" t="n">
        <f aca="false">H9/3</f>
        <v>0</v>
      </c>
      <c r="J9" s="24" t="n">
        <f aca="false">IF($H$18&gt;0,H9/$H$18,0)</f>
        <v>0</v>
      </c>
    </row>
    <row r="10" customFormat="false" ht="15" hidden="false" customHeight="false" outlineLevel="0" collapsed="false">
      <c r="A10" s="20"/>
      <c r="B10" s="4"/>
      <c r="C10" s="11"/>
      <c r="D10" s="4"/>
      <c r="E10" s="4"/>
      <c r="G10" s="22" t="s">
        <v>98</v>
      </c>
      <c r="H10" s="23" t="n">
        <f aca="false">SUMIFS($C$7:$C$306,$D$7:$D$306,"Gasto",$E$7:$E$306,G10)</f>
        <v>0</v>
      </c>
      <c r="I10" s="23" t="n">
        <f aca="false">H10/3</f>
        <v>0</v>
      </c>
      <c r="J10" s="24" t="n">
        <f aca="false">IF($H$18&gt;0,H10/$H$18,0)</f>
        <v>0</v>
      </c>
    </row>
    <row r="11" customFormat="false" ht="15" hidden="false" customHeight="false" outlineLevel="0" collapsed="false">
      <c r="A11" s="20"/>
      <c r="B11" s="4"/>
      <c r="C11" s="11"/>
      <c r="D11" s="4"/>
      <c r="E11" s="4"/>
      <c r="G11" s="22" t="s">
        <v>99</v>
      </c>
      <c r="H11" s="23" t="n">
        <f aca="false">SUMIFS($C$7:$C$306,$D$7:$D$306,"Gasto",$E$7:$E$306,G11)</f>
        <v>0</v>
      </c>
      <c r="I11" s="23" t="n">
        <f aca="false">H11/3</f>
        <v>0</v>
      </c>
      <c r="J11" s="24" t="n">
        <f aca="false">IF($H$18&gt;0,H11/$H$18,0)</f>
        <v>0</v>
      </c>
    </row>
    <row r="12" customFormat="false" ht="15" hidden="false" customHeight="false" outlineLevel="0" collapsed="false">
      <c r="A12" s="20"/>
      <c r="B12" s="4"/>
      <c r="C12" s="11"/>
      <c r="D12" s="4"/>
      <c r="E12" s="4"/>
      <c r="G12" s="22" t="s">
        <v>100</v>
      </c>
      <c r="H12" s="23" t="n">
        <f aca="false">SUMIFS($C$7:$C$306,$D$7:$D$306,"Gasto",$E$7:$E$306,G12)</f>
        <v>0</v>
      </c>
      <c r="I12" s="23" t="n">
        <f aca="false">H12/3</f>
        <v>0</v>
      </c>
      <c r="J12" s="24" t="n">
        <f aca="false">IF($H$18&gt;0,H12/$H$18,0)</f>
        <v>0</v>
      </c>
    </row>
    <row r="13" customFormat="false" ht="15" hidden="false" customHeight="false" outlineLevel="0" collapsed="false">
      <c r="A13" s="20"/>
      <c r="B13" s="4"/>
      <c r="C13" s="11"/>
      <c r="D13" s="4"/>
      <c r="E13" s="4"/>
      <c r="G13" s="22" t="s">
        <v>101</v>
      </c>
      <c r="H13" s="23" t="n">
        <f aca="false">SUMIFS($C$7:$C$306,$D$7:$D$306,"Gasto",$E$7:$E$306,G13)</f>
        <v>0</v>
      </c>
      <c r="I13" s="23" t="n">
        <f aca="false">H13/3</f>
        <v>0</v>
      </c>
      <c r="J13" s="24" t="n">
        <f aca="false">IF($H$18&gt;0,H13/$H$18,0)</f>
        <v>0</v>
      </c>
    </row>
    <row r="14" customFormat="false" ht="15" hidden="false" customHeight="false" outlineLevel="0" collapsed="false">
      <c r="A14" s="20"/>
      <c r="B14" s="4"/>
      <c r="C14" s="11"/>
      <c r="D14" s="4"/>
      <c r="E14" s="4"/>
      <c r="G14" s="22" t="s">
        <v>102</v>
      </c>
      <c r="H14" s="23" t="n">
        <f aca="false">SUMIFS($C$7:$C$306,$D$7:$D$306,"Gasto",$E$7:$E$306,G14)</f>
        <v>0</v>
      </c>
      <c r="I14" s="23" t="n">
        <f aca="false">H14/3</f>
        <v>0</v>
      </c>
      <c r="J14" s="24" t="n">
        <f aca="false">IF($H$18&gt;0,H14/$H$18,0)</f>
        <v>0</v>
      </c>
    </row>
    <row r="15" customFormat="false" ht="15" hidden="false" customHeight="false" outlineLevel="0" collapsed="false">
      <c r="A15" s="20"/>
      <c r="B15" s="4"/>
      <c r="C15" s="11"/>
      <c r="D15" s="4"/>
      <c r="E15" s="4"/>
      <c r="G15" s="3" t="s">
        <v>103</v>
      </c>
      <c r="H15" s="21" t="n">
        <f aca="false">SUM(H6:H14)</f>
        <v>0</v>
      </c>
      <c r="I15" s="21" t="n">
        <f aca="false">H15/3</f>
        <v>0</v>
      </c>
    </row>
    <row r="16" customFormat="false" ht="15" hidden="false" customHeight="false" outlineLevel="0" collapsed="false">
      <c r="A16" s="20"/>
      <c r="B16" s="4"/>
      <c r="C16" s="11"/>
      <c r="D16" s="4"/>
      <c r="E16" s="4"/>
    </row>
    <row r="17" customFormat="false" ht="15" hidden="false" customHeight="false" outlineLevel="0" collapsed="false">
      <c r="A17" s="20"/>
      <c r="B17" s="4"/>
      <c r="C17" s="11"/>
      <c r="D17" s="4"/>
      <c r="E17" s="4"/>
      <c r="G17" s="3" t="s">
        <v>104</v>
      </c>
    </row>
    <row r="18" customFormat="false" ht="15" hidden="false" customHeight="false" outlineLevel="0" collapsed="false">
      <c r="A18" s="20"/>
      <c r="B18" s="4"/>
      <c r="C18" s="11"/>
      <c r="D18" s="4"/>
      <c r="E18" s="4"/>
      <c r="G18" s="2" t="s">
        <v>105</v>
      </c>
      <c r="H18" s="23" t="n">
        <f aca="false">SUMIFS($C$7:$C$306,$D$7:$D$306,"Ingreso")</f>
        <v>0</v>
      </c>
      <c r="I18" s="23" t="n">
        <f aca="false">H18/3</f>
        <v>0</v>
      </c>
    </row>
    <row r="19" customFormat="false" ht="15" hidden="false" customHeight="false" outlineLevel="0" collapsed="false">
      <c r="A19" s="20"/>
      <c r="B19" s="4"/>
      <c r="C19" s="11"/>
      <c r="D19" s="4"/>
      <c r="E19" s="4"/>
      <c r="G19" s="3" t="s">
        <v>106</v>
      </c>
      <c r="H19" s="21" t="n">
        <f aca="false">H18-H15</f>
        <v>0</v>
      </c>
      <c r="I19" s="21" t="n">
        <f aca="false">H19/3</f>
        <v>0</v>
      </c>
    </row>
    <row r="20" customFormat="false" ht="15" hidden="false" customHeight="false" outlineLevel="0" collapsed="false">
      <c r="A20" s="20"/>
      <c r="B20" s="4"/>
      <c r="C20" s="11"/>
      <c r="D20" s="4"/>
      <c r="E20" s="4"/>
    </row>
    <row r="21" customFormat="false" ht="15" hidden="false" customHeight="false" outlineLevel="0" collapsed="false">
      <c r="A21" s="20"/>
      <c r="B21" s="4"/>
      <c r="C21" s="11"/>
      <c r="D21" s="4"/>
      <c r="E21" s="4"/>
      <c r="G21" s="10" t="s">
        <v>107</v>
      </c>
    </row>
    <row r="22" customFormat="false" ht="15" hidden="false" customHeight="false" outlineLevel="0" collapsed="false">
      <c r="A22" s="20"/>
      <c r="B22" s="4"/>
      <c r="C22" s="11"/>
      <c r="D22" s="4"/>
      <c r="E22" s="4"/>
      <c r="G22" s="10" t="s">
        <v>108</v>
      </c>
    </row>
    <row r="23" customFormat="false" ht="15" hidden="false" customHeight="false" outlineLevel="0" collapsed="false">
      <c r="A23" s="20"/>
      <c r="B23" s="4"/>
      <c r="C23" s="11"/>
      <c r="D23" s="4"/>
      <c r="E23" s="4"/>
    </row>
    <row r="24" customFormat="false" ht="15" hidden="false" customHeight="false" outlineLevel="0" collapsed="false">
      <c r="A24" s="20"/>
      <c r="B24" s="4"/>
      <c r="C24" s="11"/>
      <c r="D24" s="4"/>
      <c r="E24" s="4"/>
    </row>
    <row r="25" customFormat="false" ht="15" hidden="false" customHeight="false" outlineLevel="0" collapsed="false">
      <c r="A25" s="20"/>
      <c r="B25" s="4"/>
      <c r="C25" s="11"/>
      <c r="D25" s="4"/>
      <c r="E25" s="4"/>
    </row>
    <row r="26" customFormat="false" ht="15" hidden="false" customHeight="false" outlineLevel="0" collapsed="false">
      <c r="A26" s="20"/>
      <c r="B26" s="4"/>
      <c r="C26" s="11"/>
      <c r="D26" s="4"/>
      <c r="E26" s="4"/>
    </row>
    <row r="27" customFormat="false" ht="15" hidden="false" customHeight="false" outlineLevel="0" collapsed="false">
      <c r="A27" s="20"/>
      <c r="B27" s="4"/>
      <c r="C27" s="11"/>
      <c r="D27" s="4"/>
      <c r="E27" s="4"/>
    </row>
    <row r="28" customFormat="false" ht="15" hidden="false" customHeight="false" outlineLevel="0" collapsed="false">
      <c r="A28" s="20"/>
      <c r="B28" s="4"/>
      <c r="C28" s="11"/>
      <c r="D28" s="4"/>
      <c r="E28" s="4"/>
    </row>
    <row r="29" customFormat="false" ht="15" hidden="false" customHeight="false" outlineLevel="0" collapsed="false">
      <c r="A29" s="20"/>
      <c r="B29" s="4"/>
      <c r="C29" s="11"/>
      <c r="D29" s="4"/>
      <c r="E29" s="4"/>
    </row>
    <row r="30" customFormat="false" ht="15" hidden="false" customHeight="false" outlineLevel="0" collapsed="false">
      <c r="A30" s="20"/>
      <c r="B30" s="4"/>
      <c r="C30" s="11"/>
      <c r="D30" s="4"/>
      <c r="E30" s="4"/>
    </row>
    <row r="31" customFormat="false" ht="15" hidden="false" customHeight="false" outlineLevel="0" collapsed="false">
      <c r="A31" s="20"/>
      <c r="B31" s="4"/>
      <c r="C31" s="11"/>
      <c r="D31" s="4"/>
      <c r="E31" s="4"/>
    </row>
    <row r="32" customFormat="false" ht="15" hidden="false" customHeight="false" outlineLevel="0" collapsed="false">
      <c r="A32" s="20"/>
      <c r="B32" s="4"/>
      <c r="C32" s="11"/>
      <c r="D32" s="4"/>
      <c r="E32" s="4"/>
    </row>
    <row r="33" customFormat="false" ht="15" hidden="false" customHeight="false" outlineLevel="0" collapsed="false">
      <c r="A33" s="20"/>
      <c r="B33" s="4"/>
      <c r="C33" s="11"/>
      <c r="D33" s="4"/>
      <c r="E33" s="4"/>
    </row>
    <row r="34" customFormat="false" ht="15" hidden="false" customHeight="false" outlineLevel="0" collapsed="false">
      <c r="A34" s="20"/>
      <c r="B34" s="4"/>
      <c r="C34" s="11"/>
      <c r="D34" s="4"/>
      <c r="E34" s="4"/>
    </row>
    <row r="35" customFormat="false" ht="15" hidden="false" customHeight="false" outlineLevel="0" collapsed="false">
      <c r="A35" s="20"/>
      <c r="B35" s="4"/>
      <c r="C35" s="11"/>
      <c r="D35" s="4"/>
      <c r="E35" s="4"/>
    </row>
    <row r="36" customFormat="false" ht="15" hidden="false" customHeight="false" outlineLevel="0" collapsed="false">
      <c r="A36" s="20"/>
      <c r="B36" s="4"/>
      <c r="C36" s="11"/>
      <c r="D36" s="4"/>
      <c r="E36" s="4"/>
    </row>
    <row r="37" customFormat="false" ht="15" hidden="false" customHeight="false" outlineLevel="0" collapsed="false">
      <c r="A37" s="20"/>
      <c r="B37" s="4"/>
      <c r="C37" s="11"/>
      <c r="D37" s="4"/>
      <c r="E37" s="4"/>
    </row>
    <row r="38" customFormat="false" ht="15" hidden="false" customHeight="false" outlineLevel="0" collapsed="false">
      <c r="A38" s="20"/>
      <c r="B38" s="4"/>
      <c r="C38" s="11"/>
      <c r="D38" s="4"/>
      <c r="E38" s="4"/>
    </row>
    <row r="39" customFormat="false" ht="15" hidden="false" customHeight="false" outlineLevel="0" collapsed="false">
      <c r="A39" s="20"/>
      <c r="B39" s="4"/>
      <c r="C39" s="11"/>
      <c r="D39" s="4"/>
      <c r="E39" s="4"/>
    </row>
    <row r="40" customFormat="false" ht="15" hidden="false" customHeight="false" outlineLevel="0" collapsed="false">
      <c r="A40" s="20"/>
      <c r="B40" s="4"/>
      <c r="C40" s="11"/>
      <c r="D40" s="4"/>
      <c r="E40" s="4"/>
    </row>
    <row r="41" customFormat="false" ht="15" hidden="false" customHeight="false" outlineLevel="0" collapsed="false">
      <c r="A41" s="20"/>
      <c r="B41" s="4"/>
      <c r="C41" s="11"/>
      <c r="D41" s="4"/>
      <c r="E41" s="4"/>
    </row>
    <row r="42" customFormat="false" ht="15" hidden="false" customHeight="false" outlineLevel="0" collapsed="false">
      <c r="A42" s="20"/>
      <c r="B42" s="4"/>
      <c r="C42" s="11"/>
      <c r="D42" s="4"/>
      <c r="E42" s="4"/>
    </row>
    <row r="43" customFormat="false" ht="15" hidden="false" customHeight="false" outlineLevel="0" collapsed="false">
      <c r="A43" s="20"/>
      <c r="B43" s="4"/>
      <c r="C43" s="11"/>
      <c r="D43" s="4"/>
      <c r="E43" s="4"/>
    </row>
    <row r="44" customFormat="false" ht="15" hidden="false" customHeight="false" outlineLevel="0" collapsed="false">
      <c r="A44" s="20"/>
      <c r="B44" s="4"/>
      <c r="C44" s="11"/>
      <c r="D44" s="4"/>
      <c r="E44" s="4"/>
    </row>
    <row r="45" customFormat="false" ht="15" hidden="false" customHeight="false" outlineLevel="0" collapsed="false">
      <c r="A45" s="20"/>
      <c r="B45" s="4"/>
      <c r="C45" s="11"/>
      <c r="D45" s="4"/>
      <c r="E45" s="4"/>
    </row>
    <row r="46" customFormat="false" ht="15" hidden="false" customHeight="false" outlineLevel="0" collapsed="false">
      <c r="A46" s="20"/>
      <c r="B46" s="4"/>
      <c r="C46" s="11"/>
      <c r="D46" s="4"/>
      <c r="E46" s="4"/>
    </row>
    <row r="47" customFormat="false" ht="15" hidden="false" customHeight="false" outlineLevel="0" collapsed="false">
      <c r="A47" s="20"/>
      <c r="B47" s="4"/>
      <c r="C47" s="11"/>
      <c r="D47" s="4"/>
      <c r="E47" s="4"/>
    </row>
    <row r="48" customFormat="false" ht="15" hidden="false" customHeight="false" outlineLevel="0" collapsed="false">
      <c r="A48" s="20"/>
      <c r="B48" s="4"/>
      <c r="C48" s="11"/>
      <c r="D48" s="4"/>
      <c r="E48" s="4"/>
    </row>
    <row r="49" customFormat="false" ht="15" hidden="false" customHeight="false" outlineLevel="0" collapsed="false">
      <c r="A49" s="20"/>
      <c r="B49" s="4"/>
      <c r="C49" s="11"/>
      <c r="D49" s="4"/>
      <c r="E49" s="4"/>
    </row>
    <row r="50" customFormat="false" ht="15" hidden="false" customHeight="false" outlineLevel="0" collapsed="false">
      <c r="A50" s="20"/>
      <c r="B50" s="4"/>
      <c r="C50" s="11"/>
      <c r="D50" s="4"/>
      <c r="E50" s="4"/>
    </row>
    <row r="51" customFormat="false" ht="15" hidden="false" customHeight="false" outlineLevel="0" collapsed="false">
      <c r="A51" s="20"/>
      <c r="B51" s="4"/>
      <c r="C51" s="11"/>
      <c r="D51" s="4"/>
      <c r="E51" s="4"/>
    </row>
    <row r="52" customFormat="false" ht="15" hidden="false" customHeight="false" outlineLevel="0" collapsed="false">
      <c r="A52" s="20"/>
      <c r="B52" s="4"/>
      <c r="C52" s="11"/>
      <c r="D52" s="4"/>
      <c r="E52" s="4"/>
    </row>
    <row r="53" customFormat="false" ht="15" hidden="false" customHeight="false" outlineLevel="0" collapsed="false">
      <c r="A53" s="20"/>
      <c r="B53" s="4"/>
      <c r="C53" s="11"/>
      <c r="D53" s="4"/>
      <c r="E53" s="4"/>
    </row>
    <row r="54" customFormat="false" ht="15" hidden="false" customHeight="false" outlineLevel="0" collapsed="false">
      <c r="A54" s="20"/>
      <c r="B54" s="4"/>
      <c r="C54" s="11"/>
      <c r="D54" s="4"/>
      <c r="E54" s="4"/>
    </row>
    <row r="55" customFormat="false" ht="15" hidden="false" customHeight="false" outlineLevel="0" collapsed="false">
      <c r="A55" s="20"/>
      <c r="B55" s="4"/>
      <c r="C55" s="11"/>
      <c r="D55" s="4"/>
      <c r="E55" s="4"/>
    </row>
    <row r="56" customFormat="false" ht="15" hidden="false" customHeight="false" outlineLevel="0" collapsed="false">
      <c r="A56" s="20"/>
      <c r="B56" s="4"/>
      <c r="C56" s="11"/>
      <c r="D56" s="4"/>
      <c r="E56" s="4"/>
    </row>
    <row r="57" customFormat="false" ht="15" hidden="false" customHeight="false" outlineLevel="0" collapsed="false">
      <c r="A57" s="20"/>
      <c r="B57" s="4"/>
      <c r="C57" s="11"/>
      <c r="D57" s="4"/>
      <c r="E57" s="4"/>
    </row>
    <row r="58" customFormat="false" ht="15" hidden="false" customHeight="false" outlineLevel="0" collapsed="false">
      <c r="A58" s="20"/>
      <c r="B58" s="4"/>
      <c r="C58" s="11"/>
      <c r="D58" s="4"/>
      <c r="E58" s="4"/>
    </row>
    <row r="59" customFormat="false" ht="15" hidden="false" customHeight="false" outlineLevel="0" collapsed="false">
      <c r="A59" s="20"/>
      <c r="B59" s="4"/>
      <c r="C59" s="11"/>
      <c r="D59" s="4"/>
      <c r="E59" s="4"/>
    </row>
    <row r="60" customFormat="false" ht="15" hidden="false" customHeight="false" outlineLevel="0" collapsed="false">
      <c r="A60" s="20"/>
      <c r="B60" s="4"/>
      <c r="C60" s="11"/>
      <c r="D60" s="4"/>
      <c r="E60" s="4"/>
    </row>
    <row r="61" customFormat="false" ht="15" hidden="false" customHeight="false" outlineLevel="0" collapsed="false">
      <c r="A61" s="20"/>
      <c r="B61" s="4"/>
      <c r="C61" s="11"/>
      <c r="D61" s="4"/>
      <c r="E61" s="4"/>
    </row>
    <row r="62" customFormat="false" ht="15" hidden="false" customHeight="false" outlineLevel="0" collapsed="false">
      <c r="A62" s="20"/>
      <c r="B62" s="4"/>
      <c r="C62" s="11"/>
      <c r="D62" s="4"/>
      <c r="E62" s="4"/>
    </row>
    <row r="63" customFormat="false" ht="15" hidden="false" customHeight="false" outlineLevel="0" collapsed="false">
      <c r="A63" s="20"/>
      <c r="B63" s="4"/>
      <c r="C63" s="11"/>
      <c r="D63" s="4"/>
      <c r="E63" s="4"/>
    </row>
    <row r="64" customFormat="false" ht="15" hidden="false" customHeight="false" outlineLevel="0" collapsed="false">
      <c r="A64" s="20"/>
      <c r="B64" s="4"/>
      <c r="C64" s="11"/>
      <c r="D64" s="4"/>
      <c r="E64" s="4"/>
    </row>
    <row r="65" customFormat="false" ht="15" hidden="false" customHeight="false" outlineLevel="0" collapsed="false">
      <c r="A65" s="20"/>
      <c r="B65" s="4"/>
      <c r="C65" s="11"/>
      <c r="D65" s="4"/>
      <c r="E65" s="4"/>
    </row>
    <row r="66" customFormat="false" ht="15" hidden="false" customHeight="false" outlineLevel="0" collapsed="false">
      <c r="A66" s="20"/>
      <c r="B66" s="4"/>
      <c r="C66" s="11"/>
      <c r="D66" s="4"/>
      <c r="E66" s="4"/>
    </row>
    <row r="67" customFormat="false" ht="15" hidden="false" customHeight="false" outlineLevel="0" collapsed="false">
      <c r="A67" s="20"/>
      <c r="B67" s="4"/>
      <c r="C67" s="11"/>
      <c r="D67" s="4"/>
      <c r="E67" s="4"/>
    </row>
    <row r="68" customFormat="false" ht="15" hidden="false" customHeight="false" outlineLevel="0" collapsed="false">
      <c r="A68" s="20"/>
      <c r="B68" s="4"/>
      <c r="C68" s="11"/>
      <c r="D68" s="4"/>
      <c r="E68" s="4"/>
    </row>
    <row r="69" customFormat="false" ht="15" hidden="false" customHeight="false" outlineLevel="0" collapsed="false">
      <c r="A69" s="20"/>
      <c r="B69" s="4"/>
      <c r="C69" s="11"/>
      <c r="D69" s="4"/>
      <c r="E69" s="4"/>
    </row>
    <row r="70" customFormat="false" ht="15" hidden="false" customHeight="false" outlineLevel="0" collapsed="false">
      <c r="A70" s="20"/>
      <c r="B70" s="4"/>
      <c r="C70" s="11"/>
      <c r="D70" s="4"/>
      <c r="E70" s="4"/>
    </row>
    <row r="71" customFormat="false" ht="15" hidden="false" customHeight="false" outlineLevel="0" collapsed="false">
      <c r="A71" s="20"/>
      <c r="B71" s="4"/>
      <c r="C71" s="11"/>
      <c r="D71" s="4"/>
      <c r="E71" s="4"/>
    </row>
    <row r="72" customFormat="false" ht="15" hidden="false" customHeight="false" outlineLevel="0" collapsed="false">
      <c r="A72" s="20"/>
      <c r="B72" s="4"/>
      <c r="C72" s="11"/>
      <c r="D72" s="4"/>
      <c r="E72" s="4"/>
    </row>
    <row r="73" customFormat="false" ht="15" hidden="false" customHeight="false" outlineLevel="0" collapsed="false">
      <c r="A73" s="20"/>
      <c r="B73" s="4"/>
      <c r="C73" s="11"/>
      <c r="D73" s="4"/>
      <c r="E73" s="4"/>
    </row>
    <row r="74" customFormat="false" ht="15" hidden="false" customHeight="false" outlineLevel="0" collapsed="false">
      <c r="A74" s="20"/>
      <c r="B74" s="4"/>
      <c r="C74" s="11"/>
      <c r="D74" s="4"/>
      <c r="E74" s="4"/>
    </row>
    <row r="75" customFormat="false" ht="15" hidden="false" customHeight="false" outlineLevel="0" collapsed="false">
      <c r="A75" s="20"/>
      <c r="B75" s="4"/>
      <c r="C75" s="11"/>
      <c r="D75" s="4"/>
      <c r="E75" s="4"/>
    </row>
    <row r="76" customFormat="false" ht="15" hidden="false" customHeight="false" outlineLevel="0" collapsed="false">
      <c r="A76" s="20"/>
      <c r="B76" s="4"/>
      <c r="C76" s="11"/>
      <c r="D76" s="4"/>
      <c r="E76" s="4"/>
    </row>
    <row r="77" customFormat="false" ht="15" hidden="false" customHeight="false" outlineLevel="0" collapsed="false">
      <c r="A77" s="20"/>
      <c r="B77" s="4"/>
      <c r="C77" s="11"/>
      <c r="D77" s="4"/>
      <c r="E77" s="4"/>
    </row>
    <row r="78" customFormat="false" ht="15" hidden="false" customHeight="false" outlineLevel="0" collapsed="false">
      <c r="A78" s="20"/>
      <c r="B78" s="4"/>
      <c r="C78" s="11"/>
      <c r="D78" s="4"/>
      <c r="E78" s="4"/>
    </row>
    <row r="79" customFormat="false" ht="15" hidden="false" customHeight="false" outlineLevel="0" collapsed="false">
      <c r="A79" s="20"/>
      <c r="B79" s="4"/>
      <c r="C79" s="11"/>
      <c r="D79" s="4"/>
      <c r="E79" s="4"/>
    </row>
    <row r="80" customFormat="false" ht="15" hidden="false" customHeight="false" outlineLevel="0" collapsed="false">
      <c r="A80" s="20"/>
      <c r="B80" s="4"/>
      <c r="C80" s="11"/>
      <c r="D80" s="4"/>
      <c r="E80" s="4"/>
    </row>
    <row r="81" customFormat="false" ht="15" hidden="false" customHeight="false" outlineLevel="0" collapsed="false">
      <c r="A81" s="20"/>
      <c r="B81" s="4"/>
      <c r="C81" s="11"/>
      <c r="D81" s="4"/>
      <c r="E81" s="4"/>
    </row>
    <row r="82" customFormat="false" ht="15" hidden="false" customHeight="false" outlineLevel="0" collapsed="false">
      <c r="A82" s="20"/>
      <c r="B82" s="4"/>
      <c r="C82" s="11"/>
      <c r="D82" s="4"/>
      <c r="E82" s="4"/>
    </row>
    <row r="83" customFormat="false" ht="15" hidden="false" customHeight="false" outlineLevel="0" collapsed="false">
      <c r="A83" s="20"/>
      <c r="B83" s="4"/>
      <c r="C83" s="11"/>
      <c r="D83" s="4"/>
      <c r="E83" s="4"/>
    </row>
    <row r="84" customFormat="false" ht="15" hidden="false" customHeight="false" outlineLevel="0" collapsed="false">
      <c r="A84" s="20"/>
      <c r="B84" s="4"/>
      <c r="C84" s="11"/>
      <c r="D84" s="4"/>
      <c r="E84" s="4"/>
    </row>
    <row r="85" customFormat="false" ht="15" hidden="false" customHeight="false" outlineLevel="0" collapsed="false">
      <c r="A85" s="20"/>
      <c r="B85" s="4"/>
      <c r="C85" s="11"/>
      <c r="D85" s="4"/>
      <c r="E85" s="4"/>
    </row>
    <row r="86" customFormat="false" ht="15" hidden="false" customHeight="false" outlineLevel="0" collapsed="false">
      <c r="A86" s="20"/>
      <c r="B86" s="4"/>
      <c r="C86" s="11"/>
      <c r="D86" s="4"/>
      <c r="E86" s="4"/>
    </row>
    <row r="87" customFormat="false" ht="15" hidden="false" customHeight="false" outlineLevel="0" collapsed="false">
      <c r="A87" s="20"/>
      <c r="B87" s="4"/>
      <c r="C87" s="11"/>
      <c r="D87" s="4"/>
      <c r="E87" s="4"/>
    </row>
    <row r="88" customFormat="false" ht="15" hidden="false" customHeight="false" outlineLevel="0" collapsed="false">
      <c r="A88" s="20"/>
      <c r="B88" s="4"/>
      <c r="C88" s="11"/>
      <c r="D88" s="4"/>
      <c r="E88" s="4"/>
    </row>
    <row r="89" customFormat="false" ht="15" hidden="false" customHeight="false" outlineLevel="0" collapsed="false">
      <c r="A89" s="20"/>
      <c r="B89" s="4"/>
      <c r="C89" s="11"/>
      <c r="D89" s="4"/>
      <c r="E89" s="4"/>
    </row>
    <row r="90" customFormat="false" ht="15" hidden="false" customHeight="false" outlineLevel="0" collapsed="false">
      <c r="A90" s="20"/>
      <c r="B90" s="4"/>
      <c r="C90" s="11"/>
      <c r="D90" s="4"/>
      <c r="E90" s="4"/>
    </row>
    <row r="91" customFormat="false" ht="15" hidden="false" customHeight="false" outlineLevel="0" collapsed="false">
      <c r="A91" s="20"/>
      <c r="B91" s="4"/>
      <c r="C91" s="11"/>
      <c r="D91" s="4"/>
      <c r="E91" s="4"/>
    </row>
    <row r="92" customFormat="false" ht="15" hidden="false" customHeight="false" outlineLevel="0" collapsed="false">
      <c r="A92" s="20"/>
      <c r="B92" s="4"/>
      <c r="C92" s="11"/>
      <c r="D92" s="4"/>
      <c r="E92" s="4"/>
    </row>
    <row r="93" customFormat="false" ht="15" hidden="false" customHeight="false" outlineLevel="0" collapsed="false">
      <c r="A93" s="20"/>
      <c r="B93" s="4"/>
      <c r="C93" s="11"/>
      <c r="D93" s="4"/>
      <c r="E93" s="4"/>
    </row>
    <row r="94" customFormat="false" ht="15" hidden="false" customHeight="false" outlineLevel="0" collapsed="false">
      <c r="A94" s="20"/>
      <c r="B94" s="4"/>
      <c r="C94" s="11"/>
      <c r="D94" s="4"/>
      <c r="E94" s="4"/>
    </row>
    <row r="95" customFormat="false" ht="15" hidden="false" customHeight="false" outlineLevel="0" collapsed="false">
      <c r="A95" s="20"/>
      <c r="B95" s="4"/>
      <c r="C95" s="11"/>
      <c r="D95" s="4"/>
      <c r="E95" s="4"/>
    </row>
    <row r="96" customFormat="false" ht="15" hidden="false" customHeight="false" outlineLevel="0" collapsed="false">
      <c r="A96" s="20"/>
      <c r="B96" s="4"/>
      <c r="C96" s="11"/>
      <c r="D96" s="4"/>
      <c r="E96" s="4"/>
    </row>
    <row r="97" customFormat="false" ht="15" hidden="false" customHeight="false" outlineLevel="0" collapsed="false">
      <c r="A97" s="20"/>
      <c r="B97" s="4"/>
      <c r="C97" s="11"/>
      <c r="D97" s="4"/>
      <c r="E97" s="4"/>
    </row>
    <row r="98" customFormat="false" ht="15" hidden="false" customHeight="false" outlineLevel="0" collapsed="false">
      <c r="A98" s="20"/>
      <c r="B98" s="4"/>
      <c r="C98" s="11"/>
      <c r="D98" s="4"/>
      <c r="E98" s="4"/>
    </row>
    <row r="99" customFormat="false" ht="15" hidden="false" customHeight="false" outlineLevel="0" collapsed="false">
      <c r="A99" s="20"/>
      <c r="B99" s="4"/>
      <c r="C99" s="11"/>
      <c r="D99" s="4"/>
      <c r="E99" s="4"/>
    </row>
    <row r="100" customFormat="false" ht="15" hidden="false" customHeight="false" outlineLevel="0" collapsed="false">
      <c r="A100" s="20"/>
      <c r="B100" s="4"/>
      <c r="C100" s="11"/>
      <c r="D100" s="4"/>
      <c r="E100" s="4"/>
    </row>
    <row r="101" customFormat="false" ht="15" hidden="false" customHeight="false" outlineLevel="0" collapsed="false">
      <c r="A101" s="20"/>
      <c r="B101" s="4"/>
      <c r="C101" s="11"/>
      <c r="D101" s="4"/>
      <c r="E101" s="4"/>
    </row>
    <row r="102" customFormat="false" ht="15" hidden="false" customHeight="false" outlineLevel="0" collapsed="false">
      <c r="A102" s="20"/>
      <c r="B102" s="4"/>
      <c r="C102" s="11"/>
      <c r="D102" s="4"/>
      <c r="E102" s="4"/>
    </row>
    <row r="103" customFormat="false" ht="15" hidden="false" customHeight="false" outlineLevel="0" collapsed="false">
      <c r="A103" s="20"/>
      <c r="B103" s="4"/>
      <c r="C103" s="11"/>
      <c r="D103" s="4"/>
      <c r="E103" s="4"/>
    </row>
    <row r="104" customFormat="false" ht="15" hidden="false" customHeight="false" outlineLevel="0" collapsed="false">
      <c r="A104" s="20"/>
      <c r="B104" s="4"/>
      <c r="C104" s="11"/>
      <c r="D104" s="4"/>
      <c r="E104" s="4"/>
    </row>
    <row r="105" customFormat="false" ht="15" hidden="false" customHeight="false" outlineLevel="0" collapsed="false">
      <c r="A105" s="20"/>
      <c r="B105" s="4"/>
      <c r="C105" s="11"/>
      <c r="D105" s="4"/>
      <c r="E105" s="4"/>
    </row>
    <row r="106" customFormat="false" ht="15" hidden="false" customHeight="false" outlineLevel="0" collapsed="false">
      <c r="A106" s="20"/>
      <c r="B106" s="4"/>
      <c r="C106" s="11"/>
      <c r="D106" s="4"/>
      <c r="E106" s="4"/>
    </row>
    <row r="107" customFormat="false" ht="15" hidden="false" customHeight="false" outlineLevel="0" collapsed="false">
      <c r="A107" s="20"/>
      <c r="B107" s="4"/>
      <c r="C107" s="11"/>
      <c r="D107" s="4"/>
      <c r="E107" s="4"/>
    </row>
    <row r="108" customFormat="false" ht="15" hidden="false" customHeight="false" outlineLevel="0" collapsed="false">
      <c r="A108" s="20"/>
      <c r="B108" s="4"/>
      <c r="C108" s="11"/>
      <c r="D108" s="4"/>
      <c r="E108" s="4"/>
    </row>
    <row r="109" customFormat="false" ht="15" hidden="false" customHeight="false" outlineLevel="0" collapsed="false">
      <c r="A109" s="20"/>
      <c r="B109" s="4"/>
      <c r="C109" s="11"/>
      <c r="D109" s="4"/>
      <c r="E109" s="4"/>
    </row>
    <row r="110" customFormat="false" ht="15" hidden="false" customHeight="false" outlineLevel="0" collapsed="false">
      <c r="A110" s="20"/>
      <c r="B110" s="4"/>
      <c r="C110" s="11"/>
      <c r="D110" s="4"/>
      <c r="E110" s="4"/>
    </row>
    <row r="111" customFormat="false" ht="15" hidden="false" customHeight="false" outlineLevel="0" collapsed="false">
      <c r="A111" s="20"/>
      <c r="B111" s="4"/>
      <c r="C111" s="11"/>
      <c r="D111" s="4"/>
      <c r="E111" s="4"/>
    </row>
    <row r="112" customFormat="false" ht="15" hidden="false" customHeight="false" outlineLevel="0" collapsed="false">
      <c r="A112" s="20"/>
      <c r="B112" s="4"/>
      <c r="C112" s="11"/>
      <c r="D112" s="4"/>
      <c r="E112" s="4"/>
    </row>
    <row r="113" customFormat="false" ht="15" hidden="false" customHeight="false" outlineLevel="0" collapsed="false">
      <c r="A113" s="20"/>
      <c r="B113" s="4"/>
      <c r="C113" s="11"/>
      <c r="D113" s="4"/>
      <c r="E113" s="4"/>
    </row>
    <row r="114" customFormat="false" ht="15" hidden="false" customHeight="false" outlineLevel="0" collapsed="false">
      <c r="A114" s="20"/>
      <c r="B114" s="4"/>
      <c r="C114" s="11"/>
      <c r="D114" s="4"/>
      <c r="E114" s="4"/>
    </row>
    <row r="115" customFormat="false" ht="15" hidden="false" customHeight="false" outlineLevel="0" collapsed="false">
      <c r="A115" s="20"/>
      <c r="B115" s="4"/>
      <c r="C115" s="11"/>
      <c r="D115" s="4"/>
      <c r="E115" s="4"/>
    </row>
    <row r="116" customFormat="false" ht="15" hidden="false" customHeight="false" outlineLevel="0" collapsed="false">
      <c r="A116" s="20"/>
      <c r="B116" s="4"/>
      <c r="C116" s="11"/>
      <c r="D116" s="4"/>
      <c r="E116" s="4"/>
    </row>
    <row r="117" customFormat="false" ht="15" hidden="false" customHeight="false" outlineLevel="0" collapsed="false">
      <c r="A117" s="20"/>
      <c r="B117" s="4"/>
      <c r="C117" s="11"/>
      <c r="D117" s="4"/>
      <c r="E117" s="4"/>
    </row>
    <row r="118" customFormat="false" ht="15" hidden="false" customHeight="false" outlineLevel="0" collapsed="false">
      <c r="A118" s="20"/>
      <c r="B118" s="4"/>
      <c r="C118" s="11"/>
      <c r="D118" s="4"/>
      <c r="E118" s="4"/>
    </row>
    <row r="119" customFormat="false" ht="15" hidden="false" customHeight="false" outlineLevel="0" collapsed="false">
      <c r="A119" s="20"/>
      <c r="B119" s="4"/>
      <c r="C119" s="11"/>
      <c r="D119" s="4"/>
      <c r="E119" s="4"/>
    </row>
    <row r="120" customFormat="false" ht="15" hidden="false" customHeight="false" outlineLevel="0" collapsed="false">
      <c r="A120" s="20"/>
      <c r="B120" s="4"/>
      <c r="C120" s="11"/>
      <c r="D120" s="4"/>
      <c r="E120" s="4"/>
    </row>
    <row r="121" customFormat="false" ht="15" hidden="false" customHeight="false" outlineLevel="0" collapsed="false">
      <c r="A121" s="20"/>
      <c r="B121" s="4"/>
      <c r="C121" s="11"/>
      <c r="D121" s="4"/>
      <c r="E121" s="4"/>
    </row>
    <row r="122" customFormat="false" ht="15" hidden="false" customHeight="false" outlineLevel="0" collapsed="false">
      <c r="A122" s="20"/>
      <c r="B122" s="4"/>
      <c r="C122" s="11"/>
      <c r="D122" s="4"/>
      <c r="E122" s="4"/>
    </row>
    <row r="123" customFormat="false" ht="15" hidden="false" customHeight="false" outlineLevel="0" collapsed="false">
      <c r="A123" s="20"/>
      <c r="B123" s="4"/>
      <c r="C123" s="11"/>
      <c r="D123" s="4"/>
      <c r="E123" s="4"/>
    </row>
    <row r="124" customFormat="false" ht="15" hidden="false" customHeight="false" outlineLevel="0" collapsed="false">
      <c r="A124" s="20"/>
      <c r="B124" s="4"/>
      <c r="C124" s="11"/>
      <c r="D124" s="4"/>
      <c r="E124" s="4"/>
    </row>
    <row r="125" customFormat="false" ht="15" hidden="false" customHeight="false" outlineLevel="0" collapsed="false">
      <c r="A125" s="20"/>
      <c r="B125" s="4"/>
      <c r="C125" s="11"/>
      <c r="D125" s="4"/>
      <c r="E125" s="4"/>
    </row>
    <row r="126" customFormat="false" ht="15" hidden="false" customHeight="false" outlineLevel="0" collapsed="false">
      <c r="A126" s="20"/>
      <c r="B126" s="4"/>
      <c r="C126" s="11"/>
      <c r="D126" s="4"/>
      <c r="E126" s="4"/>
    </row>
    <row r="127" customFormat="false" ht="15" hidden="false" customHeight="false" outlineLevel="0" collapsed="false">
      <c r="A127" s="20"/>
      <c r="B127" s="4"/>
      <c r="C127" s="11"/>
      <c r="D127" s="4"/>
      <c r="E127" s="4"/>
    </row>
    <row r="128" customFormat="false" ht="15" hidden="false" customHeight="false" outlineLevel="0" collapsed="false">
      <c r="A128" s="20"/>
      <c r="B128" s="4"/>
      <c r="C128" s="11"/>
      <c r="D128" s="4"/>
      <c r="E128" s="4"/>
    </row>
    <row r="129" customFormat="false" ht="15" hidden="false" customHeight="false" outlineLevel="0" collapsed="false">
      <c r="A129" s="20"/>
      <c r="B129" s="4"/>
      <c r="C129" s="11"/>
      <c r="D129" s="4"/>
      <c r="E129" s="4"/>
    </row>
    <row r="130" customFormat="false" ht="15" hidden="false" customHeight="false" outlineLevel="0" collapsed="false">
      <c r="A130" s="20"/>
      <c r="B130" s="4"/>
      <c r="C130" s="11"/>
      <c r="D130" s="4"/>
      <c r="E130" s="4"/>
    </row>
    <row r="131" customFormat="false" ht="15" hidden="false" customHeight="false" outlineLevel="0" collapsed="false">
      <c r="A131" s="20"/>
      <c r="B131" s="4"/>
      <c r="C131" s="11"/>
      <c r="D131" s="4"/>
      <c r="E131" s="4"/>
    </row>
    <row r="132" customFormat="false" ht="15" hidden="false" customHeight="false" outlineLevel="0" collapsed="false">
      <c r="A132" s="20"/>
      <c r="B132" s="4"/>
      <c r="C132" s="11"/>
      <c r="D132" s="4"/>
      <c r="E132" s="4"/>
    </row>
    <row r="133" customFormat="false" ht="15" hidden="false" customHeight="false" outlineLevel="0" collapsed="false">
      <c r="A133" s="20"/>
      <c r="B133" s="4"/>
      <c r="C133" s="11"/>
      <c r="D133" s="4"/>
      <c r="E133" s="4"/>
    </row>
    <row r="134" customFormat="false" ht="15" hidden="false" customHeight="false" outlineLevel="0" collapsed="false">
      <c r="A134" s="20"/>
      <c r="B134" s="4"/>
      <c r="C134" s="11"/>
      <c r="D134" s="4"/>
      <c r="E134" s="4"/>
    </row>
    <row r="135" customFormat="false" ht="15" hidden="false" customHeight="false" outlineLevel="0" collapsed="false">
      <c r="A135" s="20"/>
      <c r="B135" s="4"/>
      <c r="C135" s="11"/>
      <c r="D135" s="4"/>
      <c r="E135" s="4"/>
    </row>
    <row r="136" customFormat="false" ht="15" hidden="false" customHeight="false" outlineLevel="0" collapsed="false">
      <c r="A136" s="20"/>
      <c r="B136" s="4"/>
      <c r="C136" s="11"/>
      <c r="D136" s="4"/>
      <c r="E136" s="4"/>
    </row>
    <row r="137" customFormat="false" ht="15" hidden="false" customHeight="false" outlineLevel="0" collapsed="false">
      <c r="A137" s="20"/>
      <c r="B137" s="4"/>
      <c r="C137" s="11"/>
      <c r="D137" s="4"/>
      <c r="E137" s="4"/>
    </row>
    <row r="138" customFormat="false" ht="15" hidden="false" customHeight="false" outlineLevel="0" collapsed="false">
      <c r="A138" s="20"/>
      <c r="B138" s="4"/>
      <c r="C138" s="11"/>
      <c r="D138" s="4"/>
      <c r="E138" s="4"/>
    </row>
    <row r="139" customFormat="false" ht="15" hidden="false" customHeight="false" outlineLevel="0" collapsed="false">
      <c r="A139" s="20"/>
      <c r="B139" s="4"/>
      <c r="C139" s="11"/>
      <c r="D139" s="4"/>
      <c r="E139" s="4"/>
    </row>
    <row r="140" customFormat="false" ht="15" hidden="false" customHeight="false" outlineLevel="0" collapsed="false">
      <c r="A140" s="20"/>
      <c r="B140" s="4"/>
      <c r="C140" s="11"/>
      <c r="D140" s="4"/>
      <c r="E140" s="4"/>
    </row>
    <row r="141" customFormat="false" ht="15" hidden="false" customHeight="false" outlineLevel="0" collapsed="false">
      <c r="A141" s="20"/>
      <c r="B141" s="4"/>
      <c r="C141" s="11"/>
      <c r="D141" s="4"/>
      <c r="E141" s="4"/>
    </row>
    <row r="142" customFormat="false" ht="15" hidden="false" customHeight="false" outlineLevel="0" collapsed="false">
      <c r="A142" s="20"/>
      <c r="B142" s="4"/>
      <c r="C142" s="11"/>
      <c r="D142" s="4"/>
      <c r="E142" s="4"/>
    </row>
    <row r="143" customFormat="false" ht="15" hidden="false" customHeight="false" outlineLevel="0" collapsed="false">
      <c r="A143" s="20"/>
      <c r="B143" s="4"/>
      <c r="C143" s="11"/>
      <c r="D143" s="4"/>
      <c r="E143" s="4"/>
    </row>
    <row r="144" customFormat="false" ht="15" hidden="false" customHeight="false" outlineLevel="0" collapsed="false">
      <c r="A144" s="20"/>
      <c r="B144" s="4"/>
      <c r="C144" s="11"/>
      <c r="D144" s="4"/>
      <c r="E144" s="4"/>
    </row>
    <row r="145" customFormat="false" ht="15" hidden="false" customHeight="false" outlineLevel="0" collapsed="false">
      <c r="A145" s="20"/>
      <c r="B145" s="4"/>
      <c r="C145" s="11"/>
      <c r="D145" s="4"/>
      <c r="E145" s="4"/>
    </row>
    <row r="146" customFormat="false" ht="15" hidden="false" customHeight="false" outlineLevel="0" collapsed="false">
      <c r="A146" s="20"/>
      <c r="B146" s="4"/>
      <c r="C146" s="11"/>
      <c r="D146" s="4"/>
      <c r="E146" s="4"/>
    </row>
    <row r="147" customFormat="false" ht="15" hidden="false" customHeight="false" outlineLevel="0" collapsed="false">
      <c r="A147" s="20"/>
      <c r="B147" s="4"/>
      <c r="C147" s="11"/>
      <c r="D147" s="4"/>
      <c r="E147" s="4"/>
    </row>
    <row r="148" customFormat="false" ht="15" hidden="false" customHeight="false" outlineLevel="0" collapsed="false">
      <c r="A148" s="20"/>
      <c r="B148" s="4"/>
      <c r="C148" s="11"/>
      <c r="D148" s="4"/>
      <c r="E148" s="4"/>
    </row>
    <row r="149" customFormat="false" ht="15" hidden="false" customHeight="false" outlineLevel="0" collapsed="false">
      <c r="A149" s="20"/>
      <c r="B149" s="4"/>
      <c r="C149" s="11"/>
      <c r="D149" s="4"/>
      <c r="E149" s="4"/>
    </row>
    <row r="150" customFormat="false" ht="15" hidden="false" customHeight="false" outlineLevel="0" collapsed="false">
      <c r="A150" s="20"/>
      <c r="B150" s="4"/>
      <c r="C150" s="11"/>
      <c r="D150" s="4"/>
      <c r="E150" s="4"/>
    </row>
    <row r="151" customFormat="false" ht="15" hidden="false" customHeight="false" outlineLevel="0" collapsed="false">
      <c r="A151" s="20"/>
      <c r="B151" s="4"/>
      <c r="C151" s="11"/>
      <c r="D151" s="4"/>
      <c r="E151" s="4"/>
    </row>
    <row r="152" customFormat="false" ht="15" hidden="false" customHeight="false" outlineLevel="0" collapsed="false">
      <c r="A152" s="20"/>
      <c r="B152" s="4"/>
      <c r="C152" s="11"/>
      <c r="D152" s="4"/>
      <c r="E152" s="4"/>
    </row>
    <row r="153" customFormat="false" ht="15" hidden="false" customHeight="false" outlineLevel="0" collapsed="false">
      <c r="A153" s="20"/>
      <c r="B153" s="4"/>
      <c r="C153" s="11"/>
      <c r="D153" s="4"/>
      <c r="E153" s="4"/>
    </row>
    <row r="154" customFormat="false" ht="15" hidden="false" customHeight="false" outlineLevel="0" collapsed="false">
      <c r="A154" s="20"/>
      <c r="B154" s="4"/>
      <c r="C154" s="11"/>
      <c r="D154" s="4"/>
      <c r="E154" s="4"/>
    </row>
    <row r="155" customFormat="false" ht="15" hidden="false" customHeight="false" outlineLevel="0" collapsed="false">
      <c r="A155" s="20"/>
      <c r="B155" s="4"/>
      <c r="C155" s="11"/>
      <c r="D155" s="4"/>
      <c r="E155" s="4"/>
    </row>
    <row r="156" customFormat="false" ht="15" hidden="false" customHeight="false" outlineLevel="0" collapsed="false">
      <c r="A156" s="20"/>
      <c r="B156" s="4"/>
      <c r="C156" s="11"/>
      <c r="D156" s="4"/>
      <c r="E156" s="4"/>
    </row>
    <row r="157" customFormat="false" ht="15" hidden="false" customHeight="false" outlineLevel="0" collapsed="false">
      <c r="A157" s="20"/>
      <c r="B157" s="4"/>
      <c r="C157" s="11"/>
      <c r="D157" s="4"/>
      <c r="E157" s="4"/>
    </row>
    <row r="158" customFormat="false" ht="15" hidden="false" customHeight="false" outlineLevel="0" collapsed="false">
      <c r="A158" s="20"/>
      <c r="B158" s="4"/>
      <c r="C158" s="11"/>
      <c r="D158" s="4"/>
      <c r="E158" s="4"/>
    </row>
    <row r="159" customFormat="false" ht="15" hidden="false" customHeight="false" outlineLevel="0" collapsed="false">
      <c r="A159" s="20"/>
      <c r="B159" s="4"/>
      <c r="C159" s="11"/>
      <c r="D159" s="4"/>
      <c r="E159" s="4"/>
    </row>
    <row r="160" customFormat="false" ht="15" hidden="false" customHeight="false" outlineLevel="0" collapsed="false">
      <c r="A160" s="20"/>
      <c r="B160" s="4"/>
      <c r="C160" s="11"/>
      <c r="D160" s="4"/>
      <c r="E160" s="4"/>
    </row>
    <row r="161" customFormat="false" ht="15" hidden="false" customHeight="false" outlineLevel="0" collapsed="false">
      <c r="A161" s="20"/>
      <c r="B161" s="4"/>
      <c r="C161" s="11"/>
      <c r="D161" s="4"/>
      <c r="E161" s="4"/>
    </row>
    <row r="162" customFormat="false" ht="15" hidden="false" customHeight="false" outlineLevel="0" collapsed="false">
      <c r="A162" s="20"/>
      <c r="B162" s="4"/>
      <c r="C162" s="11"/>
      <c r="D162" s="4"/>
      <c r="E162" s="4"/>
    </row>
    <row r="163" customFormat="false" ht="15" hidden="false" customHeight="false" outlineLevel="0" collapsed="false">
      <c r="A163" s="20"/>
      <c r="B163" s="4"/>
      <c r="C163" s="11"/>
      <c r="D163" s="4"/>
      <c r="E163" s="4"/>
    </row>
    <row r="164" customFormat="false" ht="15" hidden="false" customHeight="false" outlineLevel="0" collapsed="false">
      <c r="A164" s="20"/>
      <c r="B164" s="4"/>
      <c r="C164" s="11"/>
      <c r="D164" s="4"/>
      <c r="E164" s="4"/>
    </row>
    <row r="165" customFormat="false" ht="15" hidden="false" customHeight="false" outlineLevel="0" collapsed="false">
      <c r="A165" s="20"/>
      <c r="B165" s="4"/>
      <c r="C165" s="11"/>
      <c r="D165" s="4"/>
      <c r="E165" s="4"/>
    </row>
    <row r="166" customFormat="false" ht="15" hidden="false" customHeight="false" outlineLevel="0" collapsed="false">
      <c r="A166" s="20"/>
      <c r="B166" s="4"/>
      <c r="C166" s="11"/>
      <c r="D166" s="4"/>
      <c r="E166" s="4"/>
    </row>
    <row r="167" customFormat="false" ht="15" hidden="false" customHeight="false" outlineLevel="0" collapsed="false">
      <c r="A167" s="20"/>
      <c r="B167" s="4"/>
      <c r="C167" s="11"/>
      <c r="D167" s="4"/>
      <c r="E167" s="4"/>
    </row>
    <row r="168" customFormat="false" ht="15" hidden="false" customHeight="false" outlineLevel="0" collapsed="false">
      <c r="A168" s="20"/>
      <c r="B168" s="4"/>
      <c r="C168" s="11"/>
      <c r="D168" s="4"/>
      <c r="E168" s="4"/>
    </row>
    <row r="169" customFormat="false" ht="15" hidden="false" customHeight="false" outlineLevel="0" collapsed="false">
      <c r="A169" s="20"/>
      <c r="B169" s="4"/>
      <c r="C169" s="11"/>
      <c r="D169" s="4"/>
      <c r="E169" s="4"/>
    </row>
    <row r="170" customFormat="false" ht="15" hidden="false" customHeight="false" outlineLevel="0" collapsed="false">
      <c r="A170" s="20"/>
      <c r="B170" s="4"/>
      <c r="C170" s="11"/>
      <c r="D170" s="4"/>
      <c r="E170" s="4"/>
    </row>
    <row r="171" customFormat="false" ht="15" hidden="false" customHeight="false" outlineLevel="0" collapsed="false">
      <c r="A171" s="20"/>
      <c r="B171" s="4"/>
      <c r="C171" s="11"/>
      <c r="D171" s="4"/>
      <c r="E171" s="4"/>
    </row>
    <row r="172" customFormat="false" ht="15" hidden="false" customHeight="false" outlineLevel="0" collapsed="false">
      <c r="A172" s="20"/>
      <c r="B172" s="4"/>
      <c r="C172" s="11"/>
      <c r="D172" s="4"/>
      <c r="E172" s="4"/>
    </row>
    <row r="173" customFormat="false" ht="15" hidden="false" customHeight="false" outlineLevel="0" collapsed="false">
      <c r="A173" s="20"/>
      <c r="B173" s="4"/>
      <c r="C173" s="11"/>
      <c r="D173" s="4"/>
      <c r="E173" s="4"/>
    </row>
    <row r="174" customFormat="false" ht="15" hidden="false" customHeight="false" outlineLevel="0" collapsed="false">
      <c r="A174" s="20"/>
      <c r="B174" s="4"/>
      <c r="C174" s="11"/>
      <c r="D174" s="4"/>
      <c r="E174" s="4"/>
    </row>
    <row r="175" customFormat="false" ht="15" hidden="false" customHeight="false" outlineLevel="0" collapsed="false">
      <c r="A175" s="20"/>
      <c r="B175" s="4"/>
      <c r="C175" s="11"/>
      <c r="D175" s="4"/>
      <c r="E175" s="4"/>
    </row>
    <row r="176" customFormat="false" ht="15" hidden="false" customHeight="false" outlineLevel="0" collapsed="false">
      <c r="A176" s="20"/>
      <c r="B176" s="4"/>
      <c r="C176" s="11"/>
      <c r="D176" s="4"/>
      <c r="E176" s="4"/>
    </row>
    <row r="177" customFormat="false" ht="15" hidden="false" customHeight="false" outlineLevel="0" collapsed="false">
      <c r="A177" s="20"/>
      <c r="B177" s="4"/>
      <c r="C177" s="11"/>
      <c r="D177" s="4"/>
      <c r="E177" s="4"/>
    </row>
    <row r="178" customFormat="false" ht="15" hidden="false" customHeight="false" outlineLevel="0" collapsed="false">
      <c r="A178" s="20"/>
      <c r="B178" s="4"/>
      <c r="C178" s="11"/>
      <c r="D178" s="4"/>
      <c r="E178" s="4"/>
    </row>
    <row r="179" customFormat="false" ht="15" hidden="false" customHeight="false" outlineLevel="0" collapsed="false">
      <c r="A179" s="20"/>
      <c r="B179" s="4"/>
      <c r="C179" s="11"/>
      <c r="D179" s="4"/>
      <c r="E179" s="4"/>
    </row>
    <row r="180" customFormat="false" ht="15" hidden="false" customHeight="false" outlineLevel="0" collapsed="false">
      <c r="A180" s="20"/>
      <c r="B180" s="4"/>
      <c r="C180" s="11"/>
      <c r="D180" s="4"/>
      <c r="E180" s="4"/>
    </row>
    <row r="181" customFormat="false" ht="15" hidden="false" customHeight="false" outlineLevel="0" collapsed="false">
      <c r="A181" s="20"/>
      <c r="B181" s="4"/>
      <c r="C181" s="11"/>
      <c r="D181" s="4"/>
      <c r="E181" s="4"/>
    </row>
    <row r="182" customFormat="false" ht="15" hidden="false" customHeight="false" outlineLevel="0" collapsed="false">
      <c r="A182" s="20"/>
      <c r="B182" s="4"/>
      <c r="C182" s="11"/>
      <c r="D182" s="4"/>
      <c r="E182" s="4"/>
    </row>
    <row r="183" customFormat="false" ht="15" hidden="false" customHeight="false" outlineLevel="0" collapsed="false">
      <c r="A183" s="20"/>
      <c r="B183" s="4"/>
      <c r="C183" s="11"/>
      <c r="D183" s="4"/>
      <c r="E183" s="4"/>
    </row>
    <row r="184" customFormat="false" ht="15" hidden="false" customHeight="false" outlineLevel="0" collapsed="false">
      <c r="A184" s="20"/>
      <c r="B184" s="4"/>
      <c r="C184" s="11"/>
      <c r="D184" s="4"/>
      <c r="E184" s="4"/>
    </row>
    <row r="185" customFormat="false" ht="15" hidden="false" customHeight="false" outlineLevel="0" collapsed="false">
      <c r="A185" s="20"/>
      <c r="B185" s="4"/>
      <c r="C185" s="11"/>
      <c r="D185" s="4"/>
      <c r="E185" s="4"/>
    </row>
    <row r="186" customFormat="false" ht="15" hidden="false" customHeight="false" outlineLevel="0" collapsed="false">
      <c r="A186" s="20"/>
      <c r="B186" s="4"/>
      <c r="C186" s="11"/>
      <c r="D186" s="4"/>
      <c r="E186" s="4"/>
    </row>
    <row r="187" customFormat="false" ht="15" hidden="false" customHeight="false" outlineLevel="0" collapsed="false">
      <c r="A187" s="20"/>
      <c r="B187" s="4"/>
      <c r="C187" s="11"/>
      <c r="D187" s="4"/>
      <c r="E187" s="4"/>
    </row>
    <row r="188" customFormat="false" ht="15" hidden="false" customHeight="false" outlineLevel="0" collapsed="false">
      <c r="A188" s="20"/>
      <c r="B188" s="4"/>
      <c r="C188" s="11"/>
      <c r="D188" s="4"/>
      <c r="E188" s="4"/>
    </row>
    <row r="189" customFormat="false" ht="15" hidden="false" customHeight="false" outlineLevel="0" collapsed="false">
      <c r="A189" s="20"/>
      <c r="B189" s="4"/>
      <c r="C189" s="11"/>
      <c r="D189" s="4"/>
      <c r="E189" s="4"/>
    </row>
    <row r="190" customFormat="false" ht="15" hidden="false" customHeight="false" outlineLevel="0" collapsed="false">
      <c r="A190" s="20"/>
      <c r="B190" s="4"/>
      <c r="C190" s="11"/>
      <c r="D190" s="4"/>
      <c r="E190" s="4"/>
    </row>
    <row r="191" customFormat="false" ht="15" hidden="false" customHeight="false" outlineLevel="0" collapsed="false">
      <c r="A191" s="20"/>
      <c r="B191" s="4"/>
      <c r="C191" s="11"/>
      <c r="D191" s="4"/>
      <c r="E191" s="4"/>
    </row>
    <row r="192" customFormat="false" ht="15" hidden="false" customHeight="false" outlineLevel="0" collapsed="false">
      <c r="A192" s="20"/>
      <c r="B192" s="4"/>
      <c r="C192" s="11"/>
      <c r="D192" s="4"/>
      <c r="E192" s="4"/>
    </row>
    <row r="193" customFormat="false" ht="15" hidden="false" customHeight="false" outlineLevel="0" collapsed="false">
      <c r="A193" s="20"/>
      <c r="B193" s="4"/>
      <c r="C193" s="11"/>
      <c r="D193" s="4"/>
      <c r="E193" s="4"/>
    </row>
    <row r="194" customFormat="false" ht="15" hidden="false" customHeight="false" outlineLevel="0" collapsed="false">
      <c r="A194" s="20"/>
      <c r="B194" s="4"/>
      <c r="C194" s="11"/>
      <c r="D194" s="4"/>
      <c r="E194" s="4"/>
    </row>
    <row r="195" customFormat="false" ht="15" hidden="false" customHeight="false" outlineLevel="0" collapsed="false">
      <c r="A195" s="20"/>
      <c r="B195" s="4"/>
      <c r="C195" s="11"/>
      <c r="D195" s="4"/>
      <c r="E195" s="4"/>
    </row>
    <row r="196" customFormat="false" ht="15" hidden="false" customHeight="false" outlineLevel="0" collapsed="false">
      <c r="A196" s="20"/>
      <c r="B196" s="4"/>
      <c r="C196" s="11"/>
      <c r="D196" s="4"/>
      <c r="E196" s="4"/>
    </row>
    <row r="197" customFormat="false" ht="15" hidden="false" customHeight="false" outlineLevel="0" collapsed="false">
      <c r="A197" s="20"/>
      <c r="B197" s="4"/>
      <c r="C197" s="11"/>
      <c r="D197" s="4"/>
      <c r="E197" s="4"/>
    </row>
    <row r="198" customFormat="false" ht="15" hidden="false" customHeight="false" outlineLevel="0" collapsed="false">
      <c r="A198" s="20"/>
      <c r="B198" s="4"/>
      <c r="C198" s="11"/>
      <c r="D198" s="4"/>
      <c r="E198" s="4"/>
    </row>
    <row r="199" customFormat="false" ht="15" hidden="false" customHeight="false" outlineLevel="0" collapsed="false">
      <c r="A199" s="20"/>
      <c r="B199" s="4"/>
      <c r="C199" s="11"/>
      <c r="D199" s="4"/>
      <c r="E199" s="4"/>
    </row>
    <row r="200" customFormat="false" ht="15" hidden="false" customHeight="false" outlineLevel="0" collapsed="false">
      <c r="A200" s="20"/>
      <c r="B200" s="4"/>
      <c r="C200" s="11"/>
      <c r="D200" s="4"/>
      <c r="E200" s="4"/>
    </row>
    <row r="201" customFormat="false" ht="15" hidden="false" customHeight="false" outlineLevel="0" collapsed="false">
      <c r="A201" s="20"/>
      <c r="B201" s="4"/>
      <c r="C201" s="11"/>
      <c r="D201" s="4"/>
      <c r="E201" s="4"/>
    </row>
    <row r="202" customFormat="false" ht="15" hidden="false" customHeight="false" outlineLevel="0" collapsed="false">
      <c r="A202" s="20"/>
      <c r="B202" s="4"/>
      <c r="C202" s="11"/>
      <c r="D202" s="4"/>
      <c r="E202" s="4"/>
    </row>
    <row r="203" customFormat="false" ht="15" hidden="false" customHeight="false" outlineLevel="0" collapsed="false">
      <c r="A203" s="20"/>
      <c r="B203" s="4"/>
      <c r="C203" s="11"/>
      <c r="D203" s="4"/>
      <c r="E203" s="4"/>
    </row>
    <row r="204" customFormat="false" ht="15" hidden="false" customHeight="false" outlineLevel="0" collapsed="false">
      <c r="A204" s="20"/>
      <c r="B204" s="4"/>
      <c r="C204" s="11"/>
      <c r="D204" s="4"/>
      <c r="E204" s="4"/>
    </row>
    <row r="205" customFormat="false" ht="15" hidden="false" customHeight="false" outlineLevel="0" collapsed="false">
      <c r="A205" s="20"/>
      <c r="B205" s="4"/>
      <c r="C205" s="11"/>
      <c r="D205" s="4"/>
      <c r="E205" s="4"/>
    </row>
    <row r="206" customFormat="false" ht="15" hidden="false" customHeight="false" outlineLevel="0" collapsed="false">
      <c r="A206" s="20"/>
      <c r="B206" s="4"/>
      <c r="C206" s="11"/>
      <c r="D206" s="4"/>
      <c r="E206" s="4"/>
    </row>
    <row r="207" customFormat="false" ht="15" hidden="false" customHeight="false" outlineLevel="0" collapsed="false">
      <c r="A207" s="20"/>
      <c r="B207" s="4"/>
      <c r="C207" s="11"/>
      <c r="D207" s="4"/>
      <c r="E207" s="4"/>
    </row>
    <row r="208" customFormat="false" ht="15" hidden="false" customHeight="false" outlineLevel="0" collapsed="false">
      <c r="A208" s="20"/>
      <c r="B208" s="4"/>
      <c r="C208" s="11"/>
      <c r="D208" s="4"/>
      <c r="E208" s="4"/>
    </row>
    <row r="209" customFormat="false" ht="15" hidden="false" customHeight="false" outlineLevel="0" collapsed="false">
      <c r="A209" s="20"/>
      <c r="B209" s="4"/>
      <c r="C209" s="11"/>
      <c r="D209" s="4"/>
      <c r="E209" s="4"/>
    </row>
    <row r="210" customFormat="false" ht="15" hidden="false" customHeight="false" outlineLevel="0" collapsed="false">
      <c r="A210" s="20"/>
      <c r="B210" s="4"/>
      <c r="C210" s="11"/>
      <c r="D210" s="4"/>
      <c r="E210" s="4"/>
    </row>
    <row r="211" customFormat="false" ht="15" hidden="false" customHeight="false" outlineLevel="0" collapsed="false">
      <c r="A211" s="20"/>
      <c r="B211" s="4"/>
      <c r="C211" s="11"/>
      <c r="D211" s="4"/>
      <c r="E211" s="4"/>
    </row>
    <row r="212" customFormat="false" ht="15" hidden="false" customHeight="false" outlineLevel="0" collapsed="false">
      <c r="A212" s="20"/>
      <c r="B212" s="4"/>
      <c r="C212" s="11"/>
      <c r="D212" s="4"/>
      <c r="E212" s="4"/>
    </row>
    <row r="213" customFormat="false" ht="15" hidden="false" customHeight="false" outlineLevel="0" collapsed="false">
      <c r="A213" s="20"/>
      <c r="B213" s="4"/>
      <c r="C213" s="11"/>
      <c r="D213" s="4"/>
      <c r="E213" s="4"/>
    </row>
    <row r="214" customFormat="false" ht="15" hidden="false" customHeight="false" outlineLevel="0" collapsed="false">
      <c r="A214" s="20"/>
      <c r="B214" s="4"/>
      <c r="C214" s="11"/>
      <c r="D214" s="4"/>
      <c r="E214" s="4"/>
    </row>
    <row r="215" customFormat="false" ht="15" hidden="false" customHeight="false" outlineLevel="0" collapsed="false">
      <c r="A215" s="20"/>
      <c r="B215" s="4"/>
      <c r="C215" s="11"/>
      <c r="D215" s="4"/>
      <c r="E215" s="4"/>
    </row>
    <row r="216" customFormat="false" ht="15" hidden="false" customHeight="false" outlineLevel="0" collapsed="false">
      <c r="A216" s="20"/>
      <c r="B216" s="4"/>
      <c r="C216" s="11"/>
      <c r="D216" s="4"/>
      <c r="E216" s="4"/>
    </row>
    <row r="217" customFormat="false" ht="15" hidden="false" customHeight="false" outlineLevel="0" collapsed="false">
      <c r="A217" s="20"/>
      <c r="B217" s="4"/>
      <c r="C217" s="11"/>
      <c r="D217" s="4"/>
      <c r="E217" s="4"/>
    </row>
    <row r="218" customFormat="false" ht="15" hidden="false" customHeight="false" outlineLevel="0" collapsed="false">
      <c r="A218" s="20"/>
      <c r="B218" s="4"/>
      <c r="C218" s="11"/>
      <c r="D218" s="4"/>
      <c r="E218" s="4"/>
    </row>
    <row r="219" customFormat="false" ht="15" hidden="false" customHeight="false" outlineLevel="0" collapsed="false">
      <c r="A219" s="20"/>
      <c r="B219" s="4"/>
      <c r="C219" s="11"/>
      <c r="D219" s="4"/>
      <c r="E219" s="4"/>
    </row>
    <row r="220" customFormat="false" ht="15" hidden="false" customHeight="false" outlineLevel="0" collapsed="false">
      <c r="A220" s="20"/>
      <c r="B220" s="4"/>
      <c r="C220" s="11"/>
      <c r="D220" s="4"/>
      <c r="E220" s="4"/>
    </row>
    <row r="221" customFormat="false" ht="15" hidden="false" customHeight="false" outlineLevel="0" collapsed="false">
      <c r="A221" s="20"/>
      <c r="B221" s="4"/>
      <c r="C221" s="11"/>
      <c r="D221" s="4"/>
      <c r="E221" s="4"/>
    </row>
    <row r="222" customFormat="false" ht="15" hidden="false" customHeight="false" outlineLevel="0" collapsed="false">
      <c r="A222" s="20"/>
      <c r="B222" s="4"/>
      <c r="C222" s="11"/>
      <c r="D222" s="4"/>
      <c r="E222" s="4"/>
    </row>
    <row r="223" customFormat="false" ht="15" hidden="false" customHeight="false" outlineLevel="0" collapsed="false">
      <c r="A223" s="20"/>
      <c r="B223" s="4"/>
      <c r="C223" s="11"/>
      <c r="D223" s="4"/>
      <c r="E223" s="4"/>
    </row>
    <row r="224" customFormat="false" ht="15" hidden="false" customHeight="false" outlineLevel="0" collapsed="false">
      <c r="A224" s="20"/>
      <c r="B224" s="4"/>
      <c r="C224" s="11"/>
      <c r="D224" s="4"/>
      <c r="E224" s="4"/>
    </row>
    <row r="225" customFormat="false" ht="15" hidden="false" customHeight="false" outlineLevel="0" collapsed="false">
      <c r="A225" s="20"/>
      <c r="B225" s="4"/>
      <c r="C225" s="11"/>
      <c r="D225" s="4"/>
      <c r="E225" s="4"/>
    </row>
    <row r="226" customFormat="false" ht="15" hidden="false" customHeight="false" outlineLevel="0" collapsed="false">
      <c r="A226" s="20"/>
      <c r="B226" s="4"/>
      <c r="C226" s="11"/>
      <c r="D226" s="4"/>
      <c r="E226" s="4"/>
    </row>
    <row r="227" customFormat="false" ht="15" hidden="false" customHeight="false" outlineLevel="0" collapsed="false">
      <c r="A227" s="20"/>
      <c r="B227" s="4"/>
      <c r="C227" s="11"/>
      <c r="D227" s="4"/>
      <c r="E227" s="4"/>
    </row>
    <row r="228" customFormat="false" ht="15" hidden="false" customHeight="false" outlineLevel="0" collapsed="false">
      <c r="A228" s="20"/>
      <c r="B228" s="4"/>
      <c r="C228" s="11"/>
      <c r="D228" s="4"/>
      <c r="E228" s="4"/>
    </row>
    <row r="229" customFormat="false" ht="15" hidden="false" customHeight="false" outlineLevel="0" collapsed="false">
      <c r="A229" s="20"/>
      <c r="B229" s="4"/>
      <c r="C229" s="11"/>
      <c r="D229" s="4"/>
      <c r="E229" s="4"/>
    </row>
    <row r="230" customFormat="false" ht="15" hidden="false" customHeight="false" outlineLevel="0" collapsed="false">
      <c r="A230" s="20"/>
      <c r="B230" s="4"/>
      <c r="C230" s="11"/>
      <c r="D230" s="4"/>
      <c r="E230" s="4"/>
    </row>
    <row r="231" customFormat="false" ht="15" hidden="false" customHeight="false" outlineLevel="0" collapsed="false">
      <c r="A231" s="20"/>
      <c r="B231" s="4"/>
      <c r="C231" s="11"/>
      <c r="D231" s="4"/>
      <c r="E231" s="4"/>
    </row>
    <row r="232" customFormat="false" ht="15" hidden="false" customHeight="false" outlineLevel="0" collapsed="false">
      <c r="A232" s="20"/>
      <c r="B232" s="4"/>
      <c r="C232" s="11"/>
      <c r="D232" s="4"/>
      <c r="E232" s="4"/>
    </row>
    <row r="233" customFormat="false" ht="15" hidden="false" customHeight="false" outlineLevel="0" collapsed="false">
      <c r="A233" s="20"/>
      <c r="B233" s="4"/>
      <c r="C233" s="11"/>
      <c r="D233" s="4"/>
      <c r="E233" s="4"/>
    </row>
    <row r="234" customFormat="false" ht="15" hidden="false" customHeight="false" outlineLevel="0" collapsed="false">
      <c r="A234" s="20"/>
      <c r="B234" s="4"/>
      <c r="C234" s="11"/>
      <c r="D234" s="4"/>
      <c r="E234" s="4"/>
    </row>
    <row r="235" customFormat="false" ht="15" hidden="false" customHeight="false" outlineLevel="0" collapsed="false">
      <c r="A235" s="20"/>
      <c r="B235" s="4"/>
      <c r="C235" s="11"/>
      <c r="D235" s="4"/>
      <c r="E235" s="4"/>
    </row>
    <row r="236" customFormat="false" ht="15" hidden="false" customHeight="false" outlineLevel="0" collapsed="false">
      <c r="A236" s="20"/>
      <c r="B236" s="4"/>
      <c r="C236" s="11"/>
      <c r="D236" s="4"/>
      <c r="E236" s="4"/>
    </row>
    <row r="237" customFormat="false" ht="15" hidden="false" customHeight="false" outlineLevel="0" collapsed="false">
      <c r="A237" s="20"/>
      <c r="B237" s="4"/>
      <c r="C237" s="11"/>
      <c r="D237" s="4"/>
      <c r="E237" s="4"/>
    </row>
    <row r="238" customFormat="false" ht="15" hidden="false" customHeight="false" outlineLevel="0" collapsed="false">
      <c r="A238" s="20"/>
      <c r="B238" s="4"/>
      <c r="C238" s="11"/>
      <c r="D238" s="4"/>
      <c r="E238" s="4"/>
    </row>
    <row r="239" customFormat="false" ht="15" hidden="false" customHeight="false" outlineLevel="0" collapsed="false">
      <c r="A239" s="20"/>
      <c r="B239" s="4"/>
      <c r="C239" s="11"/>
      <c r="D239" s="4"/>
      <c r="E239" s="4"/>
    </row>
    <row r="240" customFormat="false" ht="15" hidden="false" customHeight="false" outlineLevel="0" collapsed="false">
      <c r="A240" s="20"/>
      <c r="B240" s="4"/>
      <c r="C240" s="11"/>
      <c r="D240" s="4"/>
      <c r="E240" s="4"/>
    </row>
    <row r="241" customFormat="false" ht="15" hidden="false" customHeight="false" outlineLevel="0" collapsed="false">
      <c r="A241" s="20"/>
      <c r="B241" s="4"/>
      <c r="C241" s="11"/>
      <c r="D241" s="4"/>
      <c r="E241" s="4"/>
    </row>
    <row r="242" customFormat="false" ht="15" hidden="false" customHeight="false" outlineLevel="0" collapsed="false">
      <c r="A242" s="20"/>
      <c r="B242" s="4"/>
      <c r="C242" s="11"/>
      <c r="D242" s="4"/>
      <c r="E242" s="4"/>
    </row>
    <row r="243" customFormat="false" ht="15" hidden="false" customHeight="false" outlineLevel="0" collapsed="false">
      <c r="A243" s="20"/>
      <c r="B243" s="4"/>
      <c r="C243" s="11"/>
      <c r="D243" s="4"/>
      <c r="E243" s="4"/>
    </row>
    <row r="244" customFormat="false" ht="15" hidden="false" customHeight="false" outlineLevel="0" collapsed="false">
      <c r="A244" s="20"/>
      <c r="B244" s="4"/>
      <c r="C244" s="11"/>
      <c r="D244" s="4"/>
      <c r="E244" s="4"/>
    </row>
    <row r="245" customFormat="false" ht="15" hidden="false" customHeight="false" outlineLevel="0" collapsed="false">
      <c r="A245" s="20"/>
      <c r="B245" s="4"/>
      <c r="C245" s="11"/>
      <c r="D245" s="4"/>
      <c r="E245" s="4"/>
    </row>
    <row r="246" customFormat="false" ht="15" hidden="false" customHeight="false" outlineLevel="0" collapsed="false">
      <c r="A246" s="20"/>
      <c r="B246" s="4"/>
      <c r="C246" s="11"/>
      <c r="D246" s="4"/>
      <c r="E246" s="4"/>
    </row>
    <row r="247" customFormat="false" ht="15" hidden="false" customHeight="false" outlineLevel="0" collapsed="false">
      <c r="A247" s="20"/>
      <c r="B247" s="4"/>
      <c r="C247" s="11"/>
      <c r="D247" s="4"/>
      <c r="E247" s="4"/>
    </row>
    <row r="248" customFormat="false" ht="15" hidden="false" customHeight="false" outlineLevel="0" collapsed="false">
      <c r="A248" s="20"/>
      <c r="B248" s="4"/>
      <c r="C248" s="11"/>
      <c r="D248" s="4"/>
      <c r="E248" s="4"/>
    </row>
    <row r="249" customFormat="false" ht="15" hidden="false" customHeight="false" outlineLevel="0" collapsed="false">
      <c r="A249" s="20"/>
      <c r="B249" s="4"/>
      <c r="C249" s="11"/>
      <c r="D249" s="4"/>
      <c r="E249" s="4"/>
    </row>
    <row r="250" customFormat="false" ht="15" hidden="false" customHeight="false" outlineLevel="0" collapsed="false">
      <c r="A250" s="20"/>
      <c r="B250" s="4"/>
      <c r="C250" s="11"/>
      <c r="D250" s="4"/>
      <c r="E250" s="4"/>
    </row>
    <row r="251" customFormat="false" ht="15" hidden="false" customHeight="false" outlineLevel="0" collapsed="false">
      <c r="A251" s="20"/>
      <c r="B251" s="4"/>
      <c r="C251" s="11"/>
      <c r="D251" s="4"/>
      <c r="E251" s="4"/>
    </row>
    <row r="252" customFormat="false" ht="15" hidden="false" customHeight="false" outlineLevel="0" collapsed="false">
      <c r="A252" s="20"/>
      <c r="B252" s="4"/>
      <c r="C252" s="11"/>
      <c r="D252" s="4"/>
      <c r="E252" s="4"/>
    </row>
    <row r="253" customFormat="false" ht="15" hidden="false" customHeight="false" outlineLevel="0" collapsed="false">
      <c r="A253" s="20"/>
      <c r="B253" s="4"/>
      <c r="C253" s="11"/>
      <c r="D253" s="4"/>
      <c r="E253" s="4"/>
    </row>
    <row r="254" customFormat="false" ht="15" hidden="false" customHeight="false" outlineLevel="0" collapsed="false">
      <c r="A254" s="20"/>
      <c r="B254" s="4"/>
      <c r="C254" s="11"/>
      <c r="D254" s="4"/>
      <c r="E254" s="4"/>
    </row>
    <row r="255" customFormat="false" ht="15" hidden="false" customHeight="false" outlineLevel="0" collapsed="false">
      <c r="A255" s="20"/>
      <c r="B255" s="4"/>
      <c r="C255" s="11"/>
      <c r="D255" s="4"/>
      <c r="E255" s="4"/>
    </row>
    <row r="256" customFormat="false" ht="15" hidden="false" customHeight="false" outlineLevel="0" collapsed="false">
      <c r="A256" s="20"/>
      <c r="B256" s="4"/>
      <c r="C256" s="11"/>
      <c r="D256" s="4"/>
      <c r="E256" s="4"/>
    </row>
    <row r="257" customFormat="false" ht="15" hidden="false" customHeight="false" outlineLevel="0" collapsed="false">
      <c r="A257" s="20"/>
      <c r="B257" s="4"/>
      <c r="C257" s="11"/>
      <c r="D257" s="4"/>
      <c r="E257" s="4"/>
    </row>
    <row r="258" customFormat="false" ht="15" hidden="false" customHeight="false" outlineLevel="0" collapsed="false">
      <c r="A258" s="20"/>
      <c r="B258" s="4"/>
      <c r="C258" s="11"/>
      <c r="D258" s="4"/>
      <c r="E258" s="4"/>
    </row>
    <row r="259" customFormat="false" ht="15" hidden="false" customHeight="false" outlineLevel="0" collapsed="false">
      <c r="A259" s="20"/>
      <c r="B259" s="4"/>
      <c r="C259" s="11"/>
      <c r="D259" s="4"/>
      <c r="E259" s="4"/>
    </row>
    <row r="260" customFormat="false" ht="15" hidden="false" customHeight="false" outlineLevel="0" collapsed="false">
      <c r="A260" s="20"/>
      <c r="B260" s="4"/>
      <c r="C260" s="11"/>
      <c r="D260" s="4"/>
      <c r="E260" s="4"/>
    </row>
    <row r="261" customFormat="false" ht="15" hidden="false" customHeight="false" outlineLevel="0" collapsed="false">
      <c r="A261" s="20"/>
      <c r="B261" s="4"/>
      <c r="C261" s="11"/>
      <c r="D261" s="4"/>
      <c r="E261" s="4"/>
    </row>
    <row r="262" customFormat="false" ht="15" hidden="false" customHeight="false" outlineLevel="0" collapsed="false">
      <c r="A262" s="20"/>
      <c r="B262" s="4"/>
      <c r="C262" s="11"/>
      <c r="D262" s="4"/>
      <c r="E262" s="4"/>
    </row>
    <row r="263" customFormat="false" ht="15" hidden="false" customHeight="false" outlineLevel="0" collapsed="false">
      <c r="A263" s="20"/>
      <c r="B263" s="4"/>
      <c r="C263" s="11"/>
      <c r="D263" s="4"/>
      <c r="E263" s="4"/>
    </row>
    <row r="264" customFormat="false" ht="15" hidden="false" customHeight="false" outlineLevel="0" collapsed="false">
      <c r="A264" s="20"/>
      <c r="B264" s="4"/>
      <c r="C264" s="11"/>
      <c r="D264" s="4"/>
      <c r="E264" s="4"/>
    </row>
    <row r="265" customFormat="false" ht="15" hidden="false" customHeight="false" outlineLevel="0" collapsed="false">
      <c r="A265" s="20"/>
      <c r="B265" s="4"/>
      <c r="C265" s="11"/>
      <c r="D265" s="4"/>
      <c r="E265" s="4"/>
    </row>
    <row r="266" customFormat="false" ht="15" hidden="false" customHeight="false" outlineLevel="0" collapsed="false">
      <c r="A266" s="20"/>
      <c r="B266" s="4"/>
      <c r="C266" s="11"/>
      <c r="D266" s="4"/>
      <c r="E266" s="4"/>
    </row>
    <row r="267" customFormat="false" ht="15" hidden="false" customHeight="false" outlineLevel="0" collapsed="false">
      <c r="A267" s="20"/>
      <c r="B267" s="4"/>
      <c r="C267" s="11"/>
      <c r="D267" s="4"/>
      <c r="E267" s="4"/>
    </row>
    <row r="268" customFormat="false" ht="15" hidden="false" customHeight="false" outlineLevel="0" collapsed="false">
      <c r="A268" s="20"/>
      <c r="B268" s="4"/>
      <c r="C268" s="11"/>
      <c r="D268" s="4"/>
      <c r="E268" s="4"/>
    </row>
    <row r="269" customFormat="false" ht="15" hidden="false" customHeight="false" outlineLevel="0" collapsed="false">
      <c r="A269" s="20"/>
      <c r="B269" s="4"/>
      <c r="C269" s="11"/>
      <c r="D269" s="4"/>
      <c r="E269" s="4"/>
    </row>
    <row r="270" customFormat="false" ht="15" hidden="false" customHeight="false" outlineLevel="0" collapsed="false">
      <c r="A270" s="20"/>
      <c r="B270" s="4"/>
      <c r="C270" s="11"/>
      <c r="D270" s="4"/>
      <c r="E270" s="4"/>
    </row>
    <row r="271" customFormat="false" ht="15" hidden="false" customHeight="false" outlineLevel="0" collapsed="false">
      <c r="A271" s="20"/>
      <c r="B271" s="4"/>
      <c r="C271" s="11"/>
      <c r="D271" s="4"/>
      <c r="E271" s="4"/>
    </row>
    <row r="272" customFormat="false" ht="15" hidden="false" customHeight="false" outlineLevel="0" collapsed="false">
      <c r="A272" s="20"/>
      <c r="B272" s="4"/>
      <c r="C272" s="11"/>
      <c r="D272" s="4"/>
      <c r="E272" s="4"/>
    </row>
    <row r="273" customFormat="false" ht="15" hidden="false" customHeight="false" outlineLevel="0" collapsed="false">
      <c r="A273" s="20"/>
      <c r="B273" s="4"/>
      <c r="C273" s="11"/>
      <c r="D273" s="4"/>
      <c r="E273" s="4"/>
    </row>
    <row r="274" customFormat="false" ht="15" hidden="false" customHeight="false" outlineLevel="0" collapsed="false">
      <c r="A274" s="20"/>
      <c r="B274" s="4"/>
      <c r="C274" s="11"/>
      <c r="D274" s="4"/>
      <c r="E274" s="4"/>
    </row>
    <row r="275" customFormat="false" ht="15" hidden="false" customHeight="false" outlineLevel="0" collapsed="false">
      <c r="A275" s="20"/>
      <c r="B275" s="4"/>
      <c r="C275" s="11"/>
      <c r="D275" s="4"/>
      <c r="E275" s="4"/>
    </row>
    <row r="276" customFormat="false" ht="15" hidden="false" customHeight="false" outlineLevel="0" collapsed="false">
      <c r="A276" s="20"/>
      <c r="B276" s="4"/>
      <c r="C276" s="11"/>
      <c r="D276" s="4"/>
      <c r="E276" s="4"/>
    </row>
    <row r="277" customFormat="false" ht="15" hidden="false" customHeight="false" outlineLevel="0" collapsed="false">
      <c r="A277" s="20"/>
      <c r="B277" s="4"/>
      <c r="C277" s="11"/>
      <c r="D277" s="4"/>
      <c r="E277" s="4"/>
    </row>
    <row r="278" customFormat="false" ht="15" hidden="false" customHeight="false" outlineLevel="0" collapsed="false">
      <c r="A278" s="20"/>
      <c r="B278" s="4"/>
      <c r="C278" s="11"/>
      <c r="D278" s="4"/>
      <c r="E278" s="4"/>
    </row>
    <row r="279" customFormat="false" ht="15" hidden="false" customHeight="false" outlineLevel="0" collapsed="false">
      <c r="A279" s="20"/>
      <c r="B279" s="4"/>
      <c r="C279" s="11"/>
      <c r="D279" s="4"/>
      <c r="E279" s="4"/>
    </row>
    <row r="280" customFormat="false" ht="15" hidden="false" customHeight="false" outlineLevel="0" collapsed="false">
      <c r="A280" s="20"/>
      <c r="B280" s="4"/>
      <c r="C280" s="11"/>
      <c r="D280" s="4"/>
      <c r="E280" s="4"/>
    </row>
    <row r="281" customFormat="false" ht="15" hidden="false" customHeight="false" outlineLevel="0" collapsed="false">
      <c r="A281" s="20"/>
      <c r="B281" s="4"/>
      <c r="C281" s="11"/>
      <c r="D281" s="4"/>
      <c r="E281" s="4"/>
    </row>
    <row r="282" customFormat="false" ht="15" hidden="false" customHeight="false" outlineLevel="0" collapsed="false">
      <c r="A282" s="20"/>
      <c r="B282" s="4"/>
      <c r="C282" s="11"/>
      <c r="D282" s="4"/>
      <c r="E282" s="4"/>
    </row>
    <row r="283" customFormat="false" ht="15" hidden="false" customHeight="false" outlineLevel="0" collapsed="false">
      <c r="A283" s="20"/>
      <c r="B283" s="4"/>
      <c r="C283" s="11"/>
      <c r="D283" s="4"/>
      <c r="E283" s="4"/>
    </row>
    <row r="284" customFormat="false" ht="15" hidden="false" customHeight="false" outlineLevel="0" collapsed="false">
      <c r="A284" s="20"/>
      <c r="B284" s="4"/>
      <c r="C284" s="11"/>
      <c r="D284" s="4"/>
      <c r="E284" s="4"/>
    </row>
    <row r="285" customFormat="false" ht="15" hidden="false" customHeight="false" outlineLevel="0" collapsed="false">
      <c r="A285" s="20"/>
      <c r="B285" s="4"/>
      <c r="C285" s="11"/>
      <c r="D285" s="4"/>
      <c r="E285" s="4"/>
    </row>
    <row r="286" customFormat="false" ht="15" hidden="false" customHeight="false" outlineLevel="0" collapsed="false">
      <c r="A286" s="20"/>
      <c r="B286" s="4"/>
      <c r="C286" s="11"/>
      <c r="D286" s="4"/>
      <c r="E286" s="4"/>
    </row>
    <row r="287" customFormat="false" ht="15" hidden="false" customHeight="false" outlineLevel="0" collapsed="false">
      <c r="A287" s="20"/>
      <c r="B287" s="4"/>
      <c r="C287" s="11"/>
      <c r="D287" s="4"/>
      <c r="E287" s="4"/>
    </row>
    <row r="288" customFormat="false" ht="15" hidden="false" customHeight="false" outlineLevel="0" collapsed="false">
      <c r="A288" s="20"/>
      <c r="B288" s="4"/>
      <c r="C288" s="11"/>
      <c r="D288" s="4"/>
      <c r="E288" s="4"/>
    </row>
    <row r="289" customFormat="false" ht="15" hidden="false" customHeight="false" outlineLevel="0" collapsed="false">
      <c r="A289" s="20"/>
      <c r="B289" s="4"/>
      <c r="C289" s="11"/>
      <c r="D289" s="4"/>
      <c r="E289" s="4"/>
    </row>
    <row r="290" customFormat="false" ht="15" hidden="false" customHeight="false" outlineLevel="0" collapsed="false">
      <c r="A290" s="20"/>
      <c r="B290" s="4"/>
      <c r="C290" s="11"/>
      <c r="D290" s="4"/>
      <c r="E290" s="4"/>
    </row>
    <row r="291" customFormat="false" ht="15" hidden="false" customHeight="false" outlineLevel="0" collapsed="false">
      <c r="A291" s="20"/>
      <c r="B291" s="4"/>
      <c r="C291" s="11"/>
      <c r="D291" s="4"/>
      <c r="E291" s="4"/>
    </row>
    <row r="292" customFormat="false" ht="15" hidden="false" customHeight="false" outlineLevel="0" collapsed="false">
      <c r="A292" s="20"/>
      <c r="B292" s="4"/>
      <c r="C292" s="11"/>
      <c r="D292" s="4"/>
      <c r="E292" s="4"/>
    </row>
    <row r="293" customFormat="false" ht="15" hidden="false" customHeight="false" outlineLevel="0" collapsed="false">
      <c r="A293" s="20"/>
      <c r="B293" s="4"/>
      <c r="C293" s="11"/>
      <c r="D293" s="4"/>
      <c r="E293" s="4"/>
    </row>
    <row r="294" customFormat="false" ht="15" hidden="false" customHeight="false" outlineLevel="0" collapsed="false">
      <c r="A294" s="20"/>
      <c r="B294" s="4"/>
      <c r="C294" s="11"/>
      <c r="D294" s="4"/>
      <c r="E294" s="4"/>
    </row>
    <row r="295" customFormat="false" ht="15" hidden="false" customHeight="false" outlineLevel="0" collapsed="false">
      <c r="A295" s="20"/>
      <c r="B295" s="4"/>
      <c r="C295" s="11"/>
      <c r="D295" s="4"/>
      <c r="E295" s="4"/>
    </row>
    <row r="296" customFormat="false" ht="15" hidden="false" customHeight="false" outlineLevel="0" collapsed="false">
      <c r="A296" s="20"/>
      <c r="B296" s="4"/>
      <c r="C296" s="11"/>
      <c r="D296" s="4"/>
      <c r="E296" s="4"/>
    </row>
    <row r="297" customFormat="false" ht="15" hidden="false" customHeight="false" outlineLevel="0" collapsed="false">
      <c r="A297" s="20"/>
      <c r="B297" s="4"/>
      <c r="C297" s="11"/>
      <c r="D297" s="4"/>
      <c r="E297" s="4"/>
    </row>
    <row r="298" customFormat="false" ht="15" hidden="false" customHeight="false" outlineLevel="0" collapsed="false">
      <c r="A298" s="20"/>
      <c r="B298" s="4"/>
      <c r="C298" s="11"/>
      <c r="D298" s="4"/>
      <c r="E298" s="4"/>
    </row>
    <row r="299" customFormat="false" ht="15" hidden="false" customHeight="false" outlineLevel="0" collapsed="false">
      <c r="A299" s="20"/>
      <c r="B299" s="4"/>
      <c r="C299" s="11"/>
      <c r="D299" s="4"/>
      <c r="E299" s="4"/>
    </row>
    <row r="300" customFormat="false" ht="15" hidden="false" customHeight="false" outlineLevel="0" collapsed="false">
      <c r="A300" s="20"/>
      <c r="B300" s="4"/>
      <c r="C300" s="11"/>
      <c r="D300" s="4"/>
      <c r="E300" s="4"/>
    </row>
    <row r="301" customFormat="false" ht="15" hidden="false" customHeight="false" outlineLevel="0" collapsed="false">
      <c r="A301" s="20"/>
      <c r="B301" s="4"/>
      <c r="C301" s="11"/>
      <c r="D301" s="4"/>
      <c r="E301" s="4"/>
    </row>
    <row r="302" customFormat="false" ht="15" hidden="false" customHeight="false" outlineLevel="0" collapsed="false">
      <c r="A302" s="20"/>
      <c r="B302" s="4"/>
      <c r="C302" s="11"/>
      <c r="D302" s="4"/>
      <c r="E302" s="4"/>
    </row>
    <row r="303" customFormat="false" ht="15" hidden="false" customHeight="false" outlineLevel="0" collapsed="false">
      <c r="A303" s="20"/>
      <c r="B303" s="4"/>
      <c r="C303" s="11"/>
      <c r="D303" s="4"/>
      <c r="E303" s="4"/>
    </row>
    <row r="304" customFormat="false" ht="15" hidden="false" customHeight="false" outlineLevel="0" collapsed="false">
      <c r="A304" s="20"/>
      <c r="B304" s="4"/>
      <c r="C304" s="11"/>
      <c r="D304" s="4"/>
      <c r="E304" s="4"/>
    </row>
    <row r="305" customFormat="false" ht="15" hidden="false" customHeight="false" outlineLevel="0" collapsed="false">
      <c r="A305" s="20"/>
      <c r="B305" s="4"/>
      <c r="C305" s="11"/>
      <c r="D305" s="4"/>
      <c r="E305" s="4"/>
    </row>
    <row r="306" customFormat="false" ht="15" hidden="false" customHeight="false" outlineLevel="0" collapsed="false">
      <c r="A306" s="20"/>
      <c r="B306" s="4"/>
      <c r="C306" s="11"/>
      <c r="D306" s="4"/>
      <c r="E306" s="4"/>
    </row>
  </sheetData>
  <dataValidations count="2">
    <dataValidation allowBlank="true" errorStyle="stop" operator="between" showDropDown="false" showErrorMessage="false" showInputMessage="false" sqref="D7:D306" type="list">
      <formula1>"Ingreso,Gasto"</formula1>
      <formula2>0</formula2>
    </dataValidation>
    <dataValidation allowBlank="true" errorStyle="stop" operator="between" showDropDown="false" showErrorMessage="false" showInputMessage="false" sqref="E7:E306" type="list">
      <formula1>$G$6:$G$14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26"/>
  </cols>
  <sheetData>
    <row r="1" customFormat="false" ht="17.35" hidden="false" customHeight="false" outlineLevel="0" collapsed="false">
      <c r="A1" s="1" t="s">
        <v>109</v>
      </c>
    </row>
    <row r="2" customFormat="false" ht="15" hidden="false" customHeight="false" outlineLevel="0" collapsed="false">
      <c r="A2" s="9" t="s">
        <v>110</v>
      </c>
    </row>
    <row r="3" customFormat="false" ht="15" hidden="false" customHeight="false" outlineLevel="0" collapsed="false">
      <c r="A3" s="10" t="s">
        <v>111</v>
      </c>
    </row>
    <row r="5" customFormat="false" ht="15" hidden="false" customHeight="false" outlineLevel="0" collapsed="false">
      <c r="A5" s="2" t="s">
        <v>112</v>
      </c>
      <c r="B5" s="11"/>
      <c r="E5" s="10" t="s">
        <v>49</v>
      </c>
    </row>
    <row r="6" customFormat="false" ht="15" hidden="false" customHeight="false" outlineLevel="0" collapsed="false">
      <c r="A6" s="2" t="s">
        <v>113</v>
      </c>
      <c r="B6" s="4" t="s">
        <v>114</v>
      </c>
    </row>
    <row r="7" customFormat="false" ht="15" hidden="false" customHeight="false" outlineLevel="0" collapsed="false">
      <c r="A7" s="2" t="s">
        <v>115</v>
      </c>
      <c r="B7" s="25" t="n">
        <v>0.1</v>
      </c>
      <c r="E7" s="10" t="s">
        <v>116</v>
      </c>
    </row>
    <row r="9" customFormat="false" ht="15" hidden="false" customHeight="false" outlineLevel="0" collapsed="false">
      <c r="A9" s="3" t="s">
        <v>117</v>
      </c>
    </row>
    <row r="10" customFormat="false" ht="15" hidden="false" customHeight="false" outlineLevel="0" collapsed="false">
      <c r="A10" s="2" t="s">
        <v>118</v>
      </c>
      <c r="B10" s="11"/>
      <c r="E10" s="10" t="s">
        <v>119</v>
      </c>
    </row>
    <row r="11" customFormat="false" ht="15" hidden="false" customHeight="false" outlineLevel="0" collapsed="false">
      <c r="A11" s="2" t="s">
        <v>120</v>
      </c>
      <c r="B11" s="11"/>
      <c r="E11" s="10" t="s">
        <v>121</v>
      </c>
    </row>
    <row r="12" customFormat="false" ht="15" hidden="false" customHeight="false" outlineLevel="0" collapsed="false">
      <c r="A12" s="2" t="s">
        <v>96</v>
      </c>
      <c r="B12" s="11"/>
      <c r="E12" s="10" t="s">
        <v>122</v>
      </c>
    </row>
    <row r="13" customFormat="false" ht="15" hidden="false" customHeight="false" outlineLevel="0" collapsed="false">
      <c r="A13" s="2" t="s">
        <v>97</v>
      </c>
      <c r="B13" s="11"/>
      <c r="E13" s="10" t="s">
        <v>123</v>
      </c>
    </row>
    <row r="14" customFormat="false" ht="15" hidden="false" customHeight="false" outlineLevel="0" collapsed="false">
      <c r="A14" s="2" t="s">
        <v>98</v>
      </c>
      <c r="B14" s="11"/>
      <c r="E14" s="10" t="s">
        <v>124</v>
      </c>
    </row>
    <row r="15" customFormat="false" ht="15" hidden="false" customHeight="false" outlineLevel="0" collapsed="false">
      <c r="A15" s="3" t="s">
        <v>125</v>
      </c>
      <c r="B15" s="21" t="n">
        <f aca="false">SUM(B10:B14)</f>
        <v>0</v>
      </c>
      <c r="C15" s="24" t="n">
        <f aca="false">IF($B$5&gt;0,B15/$B$5,0)</f>
        <v>0</v>
      </c>
    </row>
    <row r="17" customFormat="false" ht="15" hidden="false" customHeight="false" outlineLevel="0" collapsed="false">
      <c r="A17" s="3" t="s">
        <v>126</v>
      </c>
      <c r="B17" s="21" t="n">
        <f aca="false">B5*B7</f>
        <v>0</v>
      </c>
      <c r="C17" s="24" t="n">
        <f aca="false">IF($B$5&gt;0,B17/$B$5,0)</f>
        <v>0</v>
      </c>
    </row>
    <row r="18" customFormat="false" ht="15" hidden="false" customHeight="false" outlineLevel="0" collapsed="false">
      <c r="A18" s="3" t="s">
        <v>127</v>
      </c>
      <c r="B18" s="21" t="n">
        <f aca="false">B5-B15-B17</f>
        <v>0</v>
      </c>
      <c r="C18" s="24" t="n">
        <f aca="false">IF($B$5&gt;0,B18/$B$5,0)</f>
        <v>0</v>
      </c>
    </row>
    <row r="19" customFormat="false" ht="15" hidden="false" customHeight="false" outlineLevel="0" collapsed="false">
      <c r="A19" s="2" t="s">
        <v>128</v>
      </c>
      <c r="B19" s="23" t="n">
        <f aca="false">B15+B17+B18</f>
        <v>0</v>
      </c>
    </row>
    <row r="21" customFormat="false" ht="15" hidden="false" customHeight="false" outlineLevel="0" collapsed="false">
      <c r="A21" s="3" t="s">
        <v>129</v>
      </c>
      <c r="B21" s="21" t="n">
        <f aca="false">IF(B6="Quincenal",B17/2,B17)</f>
        <v>0</v>
      </c>
    </row>
    <row r="22" customFormat="false" ht="15" hidden="false" customHeight="false" outlineLevel="0" collapsed="false">
      <c r="A22" s="2" t="s">
        <v>16</v>
      </c>
      <c r="B22" s="2" t="str">
        <f aca="false">IF(B18&lt;0,"Tus Fijos y tu Futuro superan tu ingreso: ajusta","")</f>
        <v/>
      </c>
    </row>
    <row r="24" customFormat="false" ht="15" hidden="false" customHeight="false" outlineLevel="0" collapsed="false">
      <c r="A24" s="10" t="s">
        <v>130</v>
      </c>
    </row>
    <row r="25" customFormat="false" ht="15" hidden="false" customHeight="false" outlineLevel="0" collapsed="false">
      <c r="A25" s="10" t="s">
        <v>131</v>
      </c>
    </row>
  </sheetData>
  <dataValidations count="1">
    <dataValidation allowBlank="false" errorStyle="stop" operator="between" showDropDown="false" showErrorMessage="false" showInputMessage="false" sqref="B6" type="list">
      <formula1>"Mensual,Quincenal"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8" min="6" style="0" width="20"/>
  </cols>
  <sheetData>
    <row r="1" customFormat="false" ht="17.35" hidden="false" customHeight="false" outlineLevel="0" collapsed="false">
      <c r="A1" s="1" t="s">
        <v>132</v>
      </c>
    </row>
    <row r="2" customFormat="false" ht="15" hidden="false" customHeight="false" outlineLevel="0" collapsed="false">
      <c r="A2" s="9" t="s">
        <v>133</v>
      </c>
    </row>
    <row r="3" customFormat="false" ht="15" hidden="false" customHeight="false" outlineLevel="0" collapsed="false">
      <c r="A3" s="10" t="s">
        <v>134</v>
      </c>
    </row>
    <row r="5" customFormat="false" ht="42" hidden="false" customHeight="true" outlineLevel="0" collapsed="false">
      <c r="A5" s="15" t="s">
        <v>135</v>
      </c>
      <c r="B5" s="15" t="s">
        <v>136</v>
      </c>
      <c r="C5" s="15" t="s">
        <v>137</v>
      </c>
      <c r="D5" s="15" t="s">
        <v>138</v>
      </c>
      <c r="E5" s="15" t="s">
        <v>139</v>
      </c>
      <c r="F5" s="15" t="s">
        <v>140</v>
      </c>
      <c r="G5" s="15" t="s">
        <v>141</v>
      </c>
      <c r="H5" s="15" t="s">
        <v>142</v>
      </c>
    </row>
    <row r="6" customFormat="false" ht="15" hidden="false" customHeight="false" outlineLevel="0" collapsed="false">
      <c r="A6" s="16" t="s">
        <v>73</v>
      </c>
      <c r="B6" s="16" t="s">
        <v>143</v>
      </c>
      <c r="C6" s="17" t="n">
        <v>1800</v>
      </c>
      <c r="D6" s="26" t="n">
        <v>0.2</v>
      </c>
      <c r="E6" s="17" t="n">
        <v>100</v>
      </c>
      <c r="F6" s="16" t="n">
        <v>1</v>
      </c>
      <c r="G6" s="16" t="n">
        <v>2</v>
      </c>
      <c r="H6" s="16" t="n">
        <v>18</v>
      </c>
    </row>
    <row r="7" customFormat="false" ht="15" hidden="false" customHeight="false" outlineLevel="0" collapsed="false">
      <c r="A7" s="4"/>
      <c r="B7" s="4"/>
      <c r="C7" s="11"/>
      <c r="D7" s="25"/>
      <c r="E7" s="11"/>
      <c r="F7" s="27" t="str">
        <f aca="false">IF(OR(C7="",D7=""),"",COUNTIFS($C$7:$C$16,"&gt;0",$D$7:$D$16,"&gt;"&amp;D7)+1)</f>
        <v/>
      </c>
      <c r="G7" s="27" t="str">
        <f aca="false">IF(C7="","",COUNTIFS($C$7:$C$16,"&gt;0",$C$7:$C$16,"&lt;"&amp;C7)+1)</f>
        <v/>
      </c>
      <c r="H7" s="19" t="str">
        <f aca="false">IF(AND(C7&gt;0,E7&gt;0),C7/E7,"")</f>
        <v/>
      </c>
    </row>
    <row r="8" customFormat="false" ht="15" hidden="false" customHeight="false" outlineLevel="0" collapsed="false">
      <c r="A8" s="4"/>
      <c r="B8" s="4"/>
      <c r="C8" s="11"/>
      <c r="D8" s="25"/>
      <c r="E8" s="11"/>
      <c r="F8" s="27" t="str">
        <f aca="false">IF(OR(C8="",D8=""),"",COUNTIFS($C$7:$C$16,"&gt;0",$D$7:$D$16,"&gt;"&amp;D8)+1)</f>
        <v/>
      </c>
      <c r="G8" s="27" t="str">
        <f aca="false">IF(C8="","",COUNTIFS($C$7:$C$16,"&gt;0",$C$7:$C$16,"&lt;"&amp;C8)+1)</f>
        <v/>
      </c>
      <c r="H8" s="19" t="str">
        <f aca="false">IF(AND(C8&gt;0,E8&gt;0),C8/E8,"")</f>
        <v/>
      </c>
    </row>
    <row r="9" customFormat="false" ht="15" hidden="false" customHeight="false" outlineLevel="0" collapsed="false">
      <c r="A9" s="4"/>
      <c r="B9" s="4"/>
      <c r="C9" s="11"/>
      <c r="D9" s="25"/>
      <c r="E9" s="11"/>
      <c r="F9" s="27" t="str">
        <f aca="false">IF(OR(C9="",D9=""),"",COUNTIFS($C$7:$C$16,"&gt;0",$D$7:$D$16,"&gt;"&amp;D9)+1)</f>
        <v/>
      </c>
      <c r="G9" s="27" t="str">
        <f aca="false">IF(C9="","",COUNTIFS($C$7:$C$16,"&gt;0",$C$7:$C$16,"&lt;"&amp;C9)+1)</f>
        <v/>
      </c>
      <c r="H9" s="19" t="str">
        <f aca="false">IF(AND(C9&gt;0,E9&gt;0),C9/E9,"")</f>
        <v/>
      </c>
    </row>
    <row r="10" customFormat="false" ht="15" hidden="false" customHeight="false" outlineLevel="0" collapsed="false">
      <c r="A10" s="4"/>
      <c r="B10" s="4"/>
      <c r="C10" s="11"/>
      <c r="D10" s="25"/>
      <c r="E10" s="11"/>
      <c r="F10" s="27" t="str">
        <f aca="false">IF(OR(C10="",D10=""),"",COUNTIFS($C$7:$C$16,"&gt;0",$D$7:$D$16,"&gt;"&amp;D10)+1)</f>
        <v/>
      </c>
      <c r="G10" s="27" t="str">
        <f aca="false">IF(C10="","",COUNTIFS($C$7:$C$16,"&gt;0",$C$7:$C$16,"&lt;"&amp;C10)+1)</f>
        <v/>
      </c>
      <c r="H10" s="19" t="str">
        <f aca="false">IF(AND(C10&gt;0,E10&gt;0),C10/E10,"")</f>
        <v/>
      </c>
    </row>
    <row r="11" customFormat="false" ht="15" hidden="false" customHeight="false" outlineLevel="0" collapsed="false">
      <c r="A11" s="4"/>
      <c r="B11" s="4"/>
      <c r="C11" s="11"/>
      <c r="D11" s="25"/>
      <c r="E11" s="11"/>
      <c r="F11" s="27" t="str">
        <f aca="false">IF(OR(C11="",D11=""),"",COUNTIFS($C$7:$C$16,"&gt;0",$D$7:$D$16,"&gt;"&amp;D11)+1)</f>
        <v/>
      </c>
      <c r="G11" s="27" t="str">
        <f aca="false">IF(C11="","",COUNTIFS($C$7:$C$16,"&gt;0",$C$7:$C$16,"&lt;"&amp;C11)+1)</f>
        <v/>
      </c>
      <c r="H11" s="19" t="str">
        <f aca="false">IF(AND(C11&gt;0,E11&gt;0),C11/E11,"")</f>
        <v/>
      </c>
    </row>
    <row r="12" customFormat="false" ht="15" hidden="false" customHeight="false" outlineLevel="0" collapsed="false">
      <c r="A12" s="4"/>
      <c r="B12" s="4"/>
      <c r="C12" s="11"/>
      <c r="D12" s="25"/>
      <c r="E12" s="11"/>
      <c r="F12" s="27" t="str">
        <f aca="false">IF(OR(C12="",D12=""),"",COUNTIFS($C$7:$C$16,"&gt;0",$D$7:$D$16,"&gt;"&amp;D12)+1)</f>
        <v/>
      </c>
      <c r="G12" s="27" t="str">
        <f aca="false">IF(C12="","",COUNTIFS($C$7:$C$16,"&gt;0",$C$7:$C$16,"&lt;"&amp;C12)+1)</f>
        <v/>
      </c>
      <c r="H12" s="19" t="str">
        <f aca="false">IF(AND(C12&gt;0,E12&gt;0),C12/E12,"")</f>
        <v/>
      </c>
    </row>
    <row r="13" customFormat="false" ht="15" hidden="false" customHeight="false" outlineLevel="0" collapsed="false">
      <c r="A13" s="4"/>
      <c r="B13" s="4"/>
      <c r="C13" s="11"/>
      <c r="D13" s="25"/>
      <c r="E13" s="11"/>
      <c r="F13" s="27" t="str">
        <f aca="false">IF(OR(C13="",D13=""),"",COUNTIFS($C$7:$C$16,"&gt;0",$D$7:$D$16,"&gt;"&amp;D13)+1)</f>
        <v/>
      </c>
      <c r="G13" s="27" t="str">
        <f aca="false">IF(C13="","",COUNTIFS($C$7:$C$16,"&gt;0",$C$7:$C$16,"&lt;"&amp;C13)+1)</f>
        <v/>
      </c>
      <c r="H13" s="19" t="str">
        <f aca="false">IF(AND(C13&gt;0,E13&gt;0),C13/E13,"")</f>
        <v/>
      </c>
    </row>
    <row r="14" customFormat="false" ht="15" hidden="false" customHeight="false" outlineLevel="0" collapsed="false">
      <c r="A14" s="4"/>
      <c r="B14" s="4"/>
      <c r="C14" s="11"/>
      <c r="D14" s="25"/>
      <c r="E14" s="11"/>
      <c r="F14" s="27" t="str">
        <f aca="false">IF(OR(C14="",D14=""),"",COUNTIFS($C$7:$C$16,"&gt;0",$D$7:$D$16,"&gt;"&amp;D14)+1)</f>
        <v/>
      </c>
      <c r="G14" s="27" t="str">
        <f aca="false">IF(C14="","",COUNTIFS($C$7:$C$16,"&gt;0",$C$7:$C$16,"&lt;"&amp;C14)+1)</f>
        <v/>
      </c>
      <c r="H14" s="19" t="str">
        <f aca="false">IF(AND(C14&gt;0,E14&gt;0),C14/E14,"")</f>
        <v/>
      </c>
    </row>
    <row r="15" customFormat="false" ht="15" hidden="false" customHeight="false" outlineLevel="0" collapsed="false">
      <c r="A15" s="4"/>
      <c r="B15" s="4"/>
      <c r="C15" s="11"/>
      <c r="D15" s="25"/>
      <c r="E15" s="11"/>
      <c r="F15" s="27" t="str">
        <f aca="false">IF(OR(C15="",D15=""),"",COUNTIFS($C$7:$C$16,"&gt;0",$D$7:$D$16,"&gt;"&amp;D15)+1)</f>
        <v/>
      </c>
      <c r="G15" s="27" t="str">
        <f aca="false">IF(C15="","",COUNTIFS($C$7:$C$16,"&gt;0",$C$7:$C$16,"&lt;"&amp;C15)+1)</f>
        <v/>
      </c>
      <c r="H15" s="19" t="str">
        <f aca="false">IF(AND(C15&gt;0,E15&gt;0),C15/E15,"")</f>
        <v/>
      </c>
    </row>
    <row r="16" customFormat="false" ht="15" hidden="false" customHeight="false" outlineLevel="0" collapsed="false">
      <c r="A16" s="4"/>
      <c r="B16" s="4"/>
      <c r="C16" s="11"/>
      <c r="D16" s="25"/>
      <c r="E16" s="11"/>
      <c r="F16" s="27" t="str">
        <f aca="false">IF(OR(C16="",D16=""),"",COUNTIFS($C$7:$C$16,"&gt;0",$D$7:$D$16,"&gt;"&amp;D16)+1)</f>
        <v/>
      </c>
      <c r="G16" s="27" t="str">
        <f aca="false">IF(C16="","",COUNTIFS($C$7:$C$16,"&gt;0",$C$7:$C$16,"&lt;"&amp;C16)+1)</f>
        <v/>
      </c>
      <c r="H16" s="19" t="str">
        <f aca="false">IF(AND(C16&gt;0,E16&gt;0),C16/E16,"")</f>
        <v/>
      </c>
    </row>
    <row r="17" customFormat="false" ht="15" hidden="false" customHeight="false" outlineLevel="0" collapsed="false">
      <c r="A17" s="3" t="s">
        <v>144</v>
      </c>
      <c r="C17" s="21" t="n">
        <f aca="false">SUM(C7:C16)</f>
        <v>0</v>
      </c>
      <c r="E17" s="21" t="n">
        <f aca="false">SUM(E7:E16)</f>
        <v>0</v>
      </c>
    </row>
    <row r="19" customFormat="false" ht="15" hidden="false" customHeight="false" outlineLevel="0" collapsed="false">
      <c r="A19" s="3" t="s">
        <v>145</v>
      </c>
    </row>
    <row r="20" customFormat="false" ht="15" hidden="false" customHeight="false" outlineLevel="0" collapsed="false">
      <c r="A20" s="2" t="s">
        <v>146</v>
      </c>
      <c r="C20" s="11"/>
    </row>
    <row r="21" customFormat="false" ht="15" hidden="false" customHeight="false" outlineLevel="0" collapsed="false">
      <c r="A21" s="2" t="s">
        <v>147</v>
      </c>
      <c r="C21" s="11"/>
    </row>
    <row r="22" customFormat="false" ht="15" hidden="false" customHeight="false" outlineLevel="0" collapsed="false">
      <c r="A22" s="2" t="s">
        <v>148</v>
      </c>
      <c r="C22" s="11"/>
    </row>
    <row r="23" customFormat="false" ht="15" hidden="false" customHeight="false" outlineLevel="0" collapsed="false">
      <c r="A23" s="3" t="s">
        <v>149</v>
      </c>
      <c r="C23" s="14" t="n">
        <f aca="false">IF(C22+C20&gt;0,C21/(C22+C20),0)</f>
        <v>0</v>
      </c>
    </row>
    <row r="25" customFormat="false" ht="15" hidden="false" customHeight="false" outlineLevel="0" collapsed="false">
      <c r="A25" s="10" t="s">
        <v>150</v>
      </c>
    </row>
    <row r="26" customFormat="false" ht="15" hidden="false" customHeight="false" outlineLevel="0" collapsed="false">
      <c r="A26" s="10" t="s">
        <v>151</v>
      </c>
    </row>
    <row r="27" customFormat="false" ht="15" hidden="false" customHeight="false" outlineLevel="0" collapsed="false">
      <c r="A27" s="10" t="s">
        <v>152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153</v>
      </c>
    </row>
    <row r="2" customFormat="false" ht="15" hidden="false" customHeight="false" outlineLevel="0" collapsed="false">
      <c r="A2" s="9" t="s">
        <v>154</v>
      </c>
    </row>
    <row r="3" customFormat="false" ht="15" hidden="false" customHeight="false" outlineLevel="0" collapsed="false">
      <c r="A3" s="10" t="s">
        <v>155</v>
      </c>
    </row>
    <row r="5" customFormat="false" ht="15" hidden="false" customHeight="false" outlineLevel="0" collapsed="false">
      <c r="A5" s="2" t="s">
        <v>156</v>
      </c>
      <c r="B5" s="28" t="n">
        <f aca="false">4_Bloques!B15</f>
        <v>0</v>
      </c>
    </row>
    <row r="6" customFormat="false" ht="15" hidden="false" customHeight="false" outlineLevel="0" collapsed="false">
      <c r="A6" s="2" t="s">
        <v>157</v>
      </c>
      <c r="B6" s="11"/>
    </row>
    <row r="7" customFormat="false" ht="15" hidden="false" customHeight="false" outlineLevel="0" collapsed="false">
      <c r="A7" s="3" t="s">
        <v>158</v>
      </c>
      <c r="B7" s="29" t="n">
        <f aca="false">IF(B6&lt;&gt;"",B6,B5)</f>
        <v>0</v>
      </c>
    </row>
    <row r="8" customFormat="false" ht="15" hidden="false" customHeight="false" outlineLevel="0" collapsed="false">
      <c r="A8" s="2" t="s">
        <v>159</v>
      </c>
      <c r="B8" s="11"/>
    </row>
    <row r="9" customFormat="false" ht="15" hidden="false" customHeight="false" outlineLevel="0" collapsed="false">
      <c r="A9" s="2" t="s">
        <v>160</v>
      </c>
      <c r="B9" s="11"/>
    </row>
    <row r="11" customFormat="false" ht="23.85" hidden="false" customHeight="false" outlineLevel="0" collapsed="false">
      <c r="A11" s="15" t="s">
        <v>161</v>
      </c>
      <c r="B11" s="15" t="s">
        <v>162</v>
      </c>
      <c r="C11" s="15" t="s">
        <v>163</v>
      </c>
      <c r="D11" s="15" t="s">
        <v>164</v>
      </c>
      <c r="E11" s="15" t="s">
        <v>165</v>
      </c>
      <c r="F11" s="15" t="s">
        <v>166</v>
      </c>
    </row>
    <row r="12" customFormat="false" ht="15" hidden="false" customHeight="false" outlineLevel="0" collapsed="false">
      <c r="A12" s="22" t="s">
        <v>167</v>
      </c>
      <c r="B12" s="30" t="n">
        <v>1</v>
      </c>
      <c r="C12" s="23" t="n">
        <f aca="false">$B$7*B12</f>
        <v>0</v>
      </c>
      <c r="D12" s="23" t="n">
        <f aca="false">MAX(C12-$B$9,0)</f>
        <v>0</v>
      </c>
      <c r="E12" s="19" t="n">
        <f aca="false">IF(AND($B$8&gt;0,D12&gt;0),D12/$B$8,IF(D12=0,0,""))</f>
        <v>0</v>
      </c>
      <c r="F12" s="31" t="n">
        <f aca="false">IF(C12&gt;0,MIN($B$9/C12,1),0)</f>
        <v>0</v>
      </c>
    </row>
    <row r="13" customFormat="false" ht="15" hidden="false" customHeight="false" outlineLevel="0" collapsed="false">
      <c r="A13" s="22" t="s">
        <v>168</v>
      </c>
      <c r="B13" s="30" t="n">
        <v>3</v>
      </c>
      <c r="C13" s="23" t="n">
        <f aca="false">$B$7*B13</f>
        <v>0</v>
      </c>
      <c r="D13" s="23" t="n">
        <f aca="false">MAX(C13-$B$9,0)</f>
        <v>0</v>
      </c>
      <c r="E13" s="19" t="n">
        <f aca="false">IF(AND($B$8&gt;0,D13&gt;0),D13/$B$8,IF(D13=0,0,""))</f>
        <v>0</v>
      </c>
      <c r="F13" s="31" t="n">
        <f aca="false">IF(C13&gt;0,MIN($B$9/C13,1),0)</f>
        <v>0</v>
      </c>
    </row>
    <row r="14" customFormat="false" ht="15" hidden="false" customHeight="false" outlineLevel="0" collapsed="false">
      <c r="A14" s="22" t="s">
        <v>169</v>
      </c>
      <c r="B14" s="30" t="n">
        <v>6</v>
      </c>
      <c r="C14" s="23" t="n">
        <f aca="false">$B$7*B14</f>
        <v>0</v>
      </c>
      <c r="D14" s="23" t="n">
        <f aca="false">MAX(C14-$B$9,0)</f>
        <v>0</v>
      </c>
      <c r="E14" s="19" t="n">
        <f aca="false">IF(AND($B$8&gt;0,D14&gt;0),D14/$B$8,IF(D14=0,0,""))</f>
        <v>0</v>
      </c>
      <c r="F14" s="31" t="n">
        <f aca="false">IF(C14&gt;0,MIN($B$9/C14,1),0)</f>
        <v>0</v>
      </c>
    </row>
    <row r="16" customFormat="false" ht="15" hidden="false" customHeight="false" outlineLevel="0" collapsed="false">
      <c r="A16" s="2" t="s">
        <v>170</v>
      </c>
      <c r="B16" s="4"/>
    </row>
    <row r="18" customFormat="false" ht="15" hidden="false" customHeight="false" outlineLevel="0" collapsed="false">
      <c r="A18" s="10" t="s">
        <v>171</v>
      </c>
    </row>
    <row r="19" customFormat="false" ht="15" hidden="false" customHeight="false" outlineLevel="0" collapsed="false">
      <c r="A19" s="10" t="s">
        <v>172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5" min="4" style="0" width="26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1" min="11" style="0" width="14"/>
    <col collapsed="false" customWidth="true" hidden="false" outlineLevel="0" max="12" min="12" style="0" width="20"/>
  </cols>
  <sheetData>
    <row r="1" customFormat="false" ht="17.35" hidden="false" customHeight="false" outlineLevel="0" collapsed="false">
      <c r="A1" s="1" t="s">
        <v>173</v>
      </c>
    </row>
    <row r="2" customFormat="false" ht="15" hidden="false" customHeight="false" outlineLevel="0" collapsed="false">
      <c r="A2" s="9" t="s">
        <v>174</v>
      </c>
    </row>
    <row r="3" customFormat="false" ht="15" hidden="false" customHeight="false" outlineLevel="0" collapsed="false">
      <c r="A3" s="10" t="s">
        <v>175</v>
      </c>
    </row>
    <row r="5" customFormat="false" ht="42" hidden="false" customHeight="true" outlineLevel="0" collapsed="false">
      <c r="A5" s="15" t="s">
        <v>176</v>
      </c>
      <c r="B5" s="15" t="s">
        <v>177</v>
      </c>
      <c r="C5" s="15" t="s">
        <v>178</v>
      </c>
      <c r="D5" s="15" t="s">
        <v>179</v>
      </c>
      <c r="E5" s="15" t="s">
        <v>180</v>
      </c>
      <c r="F5" s="15" t="s">
        <v>181</v>
      </c>
      <c r="G5" s="15" t="s">
        <v>182</v>
      </c>
      <c r="H5" s="15" t="s">
        <v>183</v>
      </c>
      <c r="I5" s="15" t="s">
        <v>184</v>
      </c>
      <c r="J5" s="15" t="s">
        <v>185</v>
      </c>
      <c r="K5" s="15" t="s">
        <v>186</v>
      </c>
      <c r="L5" s="15" t="s">
        <v>187</v>
      </c>
    </row>
    <row r="6" customFormat="false" ht="15" hidden="false" customHeight="false" outlineLevel="0" collapsed="false">
      <c r="A6" s="16" t="s">
        <v>188</v>
      </c>
      <c r="B6" s="16" t="s">
        <v>189</v>
      </c>
      <c r="C6" s="17" t="n">
        <v>60</v>
      </c>
      <c r="D6" s="16" t="s">
        <v>190</v>
      </c>
      <c r="E6" s="16" t="s">
        <v>191</v>
      </c>
      <c r="F6" s="16" t="s">
        <v>192</v>
      </c>
      <c r="G6" s="16" t="s">
        <v>193</v>
      </c>
      <c r="H6" s="16" t="s">
        <v>194</v>
      </c>
      <c r="I6" s="16" t="s">
        <v>195</v>
      </c>
      <c r="J6" s="16" t="s">
        <v>196</v>
      </c>
      <c r="K6" s="16" t="s">
        <v>195</v>
      </c>
      <c r="L6" s="16" t="s">
        <v>197</v>
      </c>
    </row>
    <row r="7" customFormat="false" ht="15" hidden="false" customHeight="false" outlineLevel="0" collapsed="false">
      <c r="A7" s="4"/>
      <c r="B7" s="4"/>
      <c r="C7" s="11"/>
      <c r="D7" s="4"/>
      <c r="E7" s="4"/>
      <c r="F7" s="4"/>
      <c r="G7" s="4"/>
      <c r="H7" s="4"/>
      <c r="I7" s="4"/>
      <c r="J7" s="4"/>
      <c r="K7" s="4"/>
      <c r="L7" s="22" t="str">
        <f aca="false">IF(C7="","",IF(OR(I7="No",J7="Sí",K7="Sí"),"Revisar o cancelar","Mantener"))</f>
        <v/>
      </c>
    </row>
    <row r="8" customFormat="false" ht="15" hidden="false" customHeight="false" outlineLevel="0" collapsed="false">
      <c r="A8" s="4"/>
      <c r="B8" s="4"/>
      <c r="C8" s="11"/>
      <c r="D8" s="4"/>
      <c r="E8" s="4"/>
      <c r="F8" s="4"/>
      <c r="G8" s="4"/>
      <c r="H8" s="4"/>
      <c r="I8" s="4"/>
      <c r="J8" s="4"/>
      <c r="K8" s="4"/>
      <c r="L8" s="22" t="str">
        <f aca="false">IF(C8="","",IF(OR(I8="No",J8="Sí",K8="Sí"),"Revisar o cancelar","Mantener"))</f>
        <v/>
      </c>
    </row>
    <row r="9" customFormat="false" ht="15" hidden="false" customHeight="false" outlineLevel="0" collapsed="false">
      <c r="A9" s="4"/>
      <c r="B9" s="4"/>
      <c r="C9" s="11"/>
      <c r="D9" s="4"/>
      <c r="E9" s="4"/>
      <c r="F9" s="4"/>
      <c r="G9" s="4"/>
      <c r="H9" s="4"/>
      <c r="I9" s="4"/>
      <c r="J9" s="4"/>
      <c r="K9" s="4"/>
      <c r="L9" s="22" t="str">
        <f aca="false">IF(C9="","",IF(OR(I9="No",J9="Sí",K9="Sí"),"Revisar o cancelar","Mantener"))</f>
        <v/>
      </c>
    </row>
    <row r="10" customFormat="false" ht="15" hidden="false" customHeight="false" outlineLevel="0" collapsed="false">
      <c r="A10" s="4"/>
      <c r="B10" s="4"/>
      <c r="C10" s="11"/>
      <c r="D10" s="4"/>
      <c r="E10" s="4"/>
      <c r="F10" s="4"/>
      <c r="G10" s="4"/>
      <c r="H10" s="4"/>
      <c r="I10" s="4"/>
      <c r="J10" s="4"/>
      <c r="K10" s="4"/>
      <c r="L10" s="22" t="str">
        <f aca="false">IF(C10="","",IF(OR(I10="No",J10="Sí",K10="Sí"),"Revisar o cancelar","Mantener"))</f>
        <v/>
      </c>
    </row>
    <row r="11" customFormat="false" ht="15" hidden="false" customHeight="false" outlineLevel="0" collapsed="false">
      <c r="A11" s="4"/>
      <c r="B11" s="4"/>
      <c r="C11" s="11"/>
      <c r="D11" s="4"/>
      <c r="E11" s="4"/>
      <c r="F11" s="4"/>
      <c r="G11" s="4"/>
      <c r="H11" s="4"/>
      <c r="I11" s="4"/>
      <c r="J11" s="4"/>
      <c r="K11" s="4"/>
      <c r="L11" s="22" t="str">
        <f aca="false">IF(C11="","",IF(OR(I11="No",J11="Sí",K11="Sí"),"Revisar o cancelar","Mantener"))</f>
        <v/>
      </c>
    </row>
    <row r="12" customFormat="false" ht="15" hidden="false" customHeight="false" outlineLevel="0" collapsed="false">
      <c r="A12" s="4"/>
      <c r="B12" s="4"/>
      <c r="C12" s="11"/>
      <c r="D12" s="4"/>
      <c r="E12" s="4"/>
      <c r="F12" s="4"/>
      <c r="G12" s="4"/>
      <c r="H12" s="4"/>
      <c r="I12" s="4"/>
      <c r="J12" s="4"/>
      <c r="K12" s="4"/>
      <c r="L12" s="22" t="str">
        <f aca="false">IF(C12="","",IF(OR(I12="No",J12="Sí",K12="Sí"),"Revisar o cancelar","Mantener"))</f>
        <v/>
      </c>
    </row>
    <row r="13" customFormat="false" ht="15" hidden="false" customHeight="false" outlineLevel="0" collapsed="false">
      <c r="A13" s="4"/>
      <c r="B13" s="4"/>
      <c r="C13" s="11"/>
      <c r="D13" s="4"/>
      <c r="E13" s="4"/>
      <c r="F13" s="4"/>
      <c r="G13" s="4"/>
      <c r="H13" s="4"/>
      <c r="I13" s="4"/>
      <c r="J13" s="4"/>
      <c r="K13" s="4"/>
      <c r="L13" s="22" t="str">
        <f aca="false">IF(C13="","",IF(OR(I13="No",J13="Sí",K13="Sí"),"Revisar o cancelar","Mantener"))</f>
        <v/>
      </c>
    </row>
    <row r="14" customFormat="false" ht="15" hidden="false" customHeight="false" outlineLevel="0" collapsed="false">
      <c r="A14" s="4"/>
      <c r="B14" s="4"/>
      <c r="C14" s="11"/>
      <c r="D14" s="4"/>
      <c r="E14" s="4"/>
      <c r="F14" s="4"/>
      <c r="G14" s="4"/>
      <c r="H14" s="4"/>
      <c r="I14" s="4"/>
      <c r="J14" s="4"/>
      <c r="K14" s="4"/>
      <c r="L14" s="22" t="str">
        <f aca="false">IF(C14="","",IF(OR(I14="No",J14="Sí",K14="Sí"),"Revisar o cancelar","Mantener"))</f>
        <v/>
      </c>
    </row>
    <row r="15" customFormat="false" ht="15" hidden="false" customHeight="false" outlineLevel="0" collapsed="false">
      <c r="A15" s="4"/>
      <c r="B15" s="4"/>
      <c r="C15" s="11"/>
      <c r="D15" s="4"/>
      <c r="E15" s="4"/>
      <c r="F15" s="4"/>
      <c r="G15" s="4"/>
      <c r="H15" s="4"/>
      <c r="I15" s="4"/>
      <c r="J15" s="4"/>
      <c r="K15" s="4"/>
      <c r="L15" s="22" t="str">
        <f aca="false">IF(C15="","",IF(OR(I15="No",J15="Sí",K15="Sí"),"Revisar o cancelar","Mantener"))</f>
        <v/>
      </c>
    </row>
    <row r="16" customFormat="false" ht="15" hidden="false" customHeight="false" outlineLevel="0" collapsed="false">
      <c r="A16" s="4"/>
      <c r="B16" s="4"/>
      <c r="C16" s="11"/>
      <c r="D16" s="4"/>
      <c r="E16" s="4"/>
      <c r="F16" s="4"/>
      <c r="G16" s="4"/>
      <c r="H16" s="4"/>
      <c r="I16" s="4"/>
      <c r="J16" s="4"/>
      <c r="K16" s="4"/>
      <c r="L16" s="22" t="str">
        <f aca="false">IF(C16="","",IF(OR(I16="No",J16="Sí",K16="Sí"),"Revisar o cancelar","Mantener"))</f>
        <v/>
      </c>
    </row>
    <row r="18" customFormat="false" ht="15" hidden="false" customHeight="false" outlineLevel="0" collapsed="false">
      <c r="A18" s="3" t="s">
        <v>198</v>
      </c>
      <c r="C18" s="21" t="n">
        <f aca="false">SUM(C7:C16)</f>
        <v>0</v>
      </c>
    </row>
    <row r="19" customFormat="false" ht="15" hidden="false" customHeight="false" outlineLevel="0" collapsed="false">
      <c r="A19" s="2" t="s">
        <v>199</v>
      </c>
      <c r="C19" s="23" t="n">
        <f aca="false">C18/12</f>
        <v>0</v>
      </c>
    </row>
    <row r="20" customFormat="false" ht="15" hidden="false" customHeight="false" outlineLevel="0" collapsed="false">
      <c r="A20" s="2" t="s">
        <v>200</v>
      </c>
      <c r="C20" s="32" t="n">
        <f aca="false">IFERROR(C18/1_Hora!B10,0)</f>
        <v>0</v>
      </c>
    </row>
    <row r="22" customFormat="false" ht="15" hidden="false" customHeight="false" outlineLevel="0" collapsed="false">
      <c r="A22" s="10" t="s">
        <v>201</v>
      </c>
    </row>
  </sheetData>
  <dataValidations count="1">
    <dataValidation allowBlank="true" errorStyle="stop" operator="between" showDropDown="false" showErrorMessage="false" showInputMessage="false" sqref="I7:K16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36"/>
  </cols>
  <sheetData>
    <row r="1" customFormat="false" ht="17.35" hidden="false" customHeight="false" outlineLevel="0" collapsed="false">
      <c r="A1" s="1" t="s">
        <v>202</v>
      </c>
    </row>
    <row r="2" customFormat="false" ht="15" hidden="false" customHeight="false" outlineLevel="0" collapsed="false">
      <c r="A2" s="9" t="s">
        <v>203</v>
      </c>
    </row>
    <row r="3" customFormat="false" ht="15" hidden="false" customHeight="false" outlineLevel="0" collapsed="false">
      <c r="A3" s="10" t="s">
        <v>204</v>
      </c>
    </row>
    <row r="5" customFormat="false" ht="15" hidden="false" customHeight="false" outlineLevel="0" collapsed="false">
      <c r="A5" s="2" t="s">
        <v>205</v>
      </c>
      <c r="B5" s="11"/>
    </row>
    <row r="7" customFormat="false" ht="15" hidden="false" customHeight="false" outlineLevel="0" collapsed="false">
      <c r="A7" s="15" t="s">
        <v>206</v>
      </c>
      <c r="B7" s="15" t="s">
        <v>60</v>
      </c>
    </row>
    <row r="8" customFormat="false" ht="15" hidden="false" customHeight="false" outlineLevel="0" collapsed="false">
      <c r="A8" s="16" t="s">
        <v>207</v>
      </c>
      <c r="B8" s="17" t="n">
        <v>100</v>
      </c>
    </row>
    <row r="9" customFormat="false" ht="15" hidden="false" customHeight="false" outlineLevel="0" collapsed="false">
      <c r="A9" s="4"/>
      <c r="B9" s="11"/>
    </row>
    <row r="10" customFormat="false" ht="15" hidden="false" customHeight="false" outlineLevel="0" collapsed="false">
      <c r="A10" s="4"/>
      <c r="B10" s="11"/>
    </row>
    <row r="11" customFormat="false" ht="15" hidden="false" customHeight="false" outlineLevel="0" collapsed="false">
      <c r="A11" s="4"/>
      <c r="B11" s="11"/>
    </row>
    <row r="12" customFormat="false" ht="15" hidden="false" customHeight="false" outlineLevel="0" collapsed="false">
      <c r="A12" s="4"/>
      <c r="B12" s="11"/>
    </row>
    <row r="13" customFormat="false" ht="15" hidden="false" customHeight="false" outlineLevel="0" collapsed="false">
      <c r="A13" s="4"/>
      <c r="B13" s="11"/>
    </row>
    <row r="14" customFormat="false" ht="15" hidden="false" customHeight="false" outlineLevel="0" collapsed="false">
      <c r="A14" s="4"/>
      <c r="B14" s="11"/>
    </row>
    <row r="15" customFormat="false" ht="15" hidden="false" customHeight="false" outlineLevel="0" collapsed="false">
      <c r="A15" s="4"/>
      <c r="B15" s="11"/>
    </row>
    <row r="16" customFormat="false" ht="15" hidden="false" customHeight="false" outlineLevel="0" collapsed="false">
      <c r="A16" s="4"/>
      <c r="B16" s="11"/>
    </row>
    <row r="17" customFormat="false" ht="15" hidden="false" customHeight="false" outlineLevel="0" collapsed="false">
      <c r="A17" s="4"/>
      <c r="B17" s="11"/>
    </row>
    <row r="18" customFormat="false" ht="15" hidden="false" customHeight="false" outlineLevel="0" collapsed="false">
      <c r="A18" s="4"/>
      <c r="B18" s="11"/>
    </row>
    <row r="19" customFormat="false" ht="15" hidden="false" customHeight="false" outlineLevel="0" collapsed="false">
      <c r="A19" s="3" t="s">
        <v>208</v>
      </c>
      <c r="B19" s="21" t="n">
        <f aca="false">SUM(B9:B18)</f>
        <v>0</v>
      </c>
    </row>
    <row r="21" customFormat="false" ht="15" hidden="false" customHeight="false" outlineLevel="0" collapsed="false">
      <c r="A21" s="3" t="s">
        <v>209</v>
      </c>
      <c r="B21" s="33" t="n">
        <f aca="false">IF(B5&gt;0,B19/B5,0)</f>
        <v>0</v>
      </c>
      <c r="D21" s="10" t="s">
        <v>210</v>
      </c>
    </row>
    <row r="22" customFormat="false" ht="15" hidden="false" customHeight="false" outlineLevel="0" collapsed="false">
      <c r="A22" s="3" t="s">
        <v>211</v>
      </c>
      <c r="B22" s="34" t="str">
        <f aca="false">IF(B5&gt;0,IF(B21&lt;=0.3,"VERDE",IF(B21&lt;=0.35,"ÁMBAR","ROJO")),"")</f>
        <v/>
      </c>
    </row>
    <row r="24" customFormat="false" ht="15" hidden="false" customHeight="false" outlineLevel="0" collapsed="false">
      <c r="A24" s="3" t="s">
        <v>212</v>
      </c>
    </row>
    <row r="25" customFormat="false" ht="15" hidden="false" customHeight="false" outlineLevel="0" collapsed="false">
      <c r="A25" s="2" t="s">
        <v>213</v>
      </c>
      <c r="B25" s="11"/>
    </row>
    <row r="26" customFormat="false" ht="15" hidden="false" customHeight="false" outlineLevel="0" collapsed="false">
      <c r="A26" s="3" t="s">
        <v>214</v>
      </c>
      <c r="B26" s="33" t="n">
        <f aca="false">IF(B5&gt;0,(B19+B25)/B5,0)</f>
        <v>0</v>
      </c>
    </row>
    <row r="27" customFormat="false" ht="15" hidden="false" customHeight="false" outlineLevel="0" collapsed="false">
      <c r="A27" s="3" t="s">
        <v>215</v>
      </c>
      <c r="B27" s="34" t="str">
        <f aca="false">IF(B5&gt;0,IF(B26&lt;=0.3,"VERDE",IF(B26&lt;=0.35,"ÁMBAR","ROJO")),"")</f>
        <v/>
      </c>
    </row>
    <row r="28" customFormat="false" ht="15" hidden="false" customHeight="false" outlineLevel="0" collapsed="false">
      <c r="A28" s="2" t="s">
        <v>216</v>
      </c>
      <c r="B28" s="28" t="n">
        <f aca="false">4_Bloques!B18</f>
        <v>0</v>
      </c>
    </row>
    <row r="29" customFormat="false" ht="15" hidden="false" customHeight="false" outlineLevel="0" collapsed="false">
      <c r="A29" s="3" t="s">
        <v>217</v>
      </c>
      <c r="B29" s="34" t="str">
        <f aca="false">IF(B25="","",IF(B25&lt;=B28,"Sí","No"))</f>
        <v/>
      </c>
    </row>
    <row r="31" customFormat="false" ht="15" hidden="false" customHeight="false" outlineLevel="0" collapsed="false">
      <c r="A31" s="10" t="s">
        <v>218</v>
      </c>
    </row>
    <row r="32" customFormat="false" ht="15" hidden="false" customHeight="false" outlineLevel="0" collapsed="false">
      <c r="A32" s="10" t="s">
        <v>219</v>
      </c>
    </row>
  </sheetData>
  <conditionalFormatting sqref="B22">
    <cfRule type="cellIs" priority="2" operator="equal" aboveAverage="0" equalAverage="0" bottom="0" percent="0" rank="0" text="" dxfId="0">
      <formula>"VERDE"</formula>
    </cfRule>
    <cfRule type="cellIs" priority="3" operator="equal" aboveAverage="0" equalAverage="0" bottom="0" percent="0" rank="0" text="" dxfId="1">
      <formula>"ÁMBAR"</formula>
    </cfRule>
    <cfRule type="cellIs" priority="4" operator="equal" aboveAverage="0" equalAverage="0" bottom="0" percent="0" rank="0" text="" dxfId="2">
      <formula>"ROJO"</formula>
    </cfRule>
  </conditionalFormatting>
  <conditionalFormatting sqref="B27">
    <cfRule type="cellIs" priority="5" operator="equal" aboveAverage="0" equalAverage="0" bottom="0" percent="0" rank="0" text="" dxfId="0">
      <formula>"VERDE"</formula>
    </cfRule>
    <cfRule type="cellIs" priority="6" operator="equal" aboveAverage="0" equalAverage="0" bottom="0" percent="0" rank="0" text="" dxfId="1">
      <formula>"ÁMBAR"</formula>
    </cfRule>
    <cfRule type="cellIs" priority="7" operator="equal" aboveAverage="0" equalAverage="0" bottom="0" percent="0" rank="0" text="" dxfId="2">
      <formula>"ROJO"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4" min="2" style="0" width="16"/>
  </cols>
  <sheetData>
    <row r="1" customFormat="false" ht="17.35" hidden="false" customHeight="false" outlineLevel="0" collapsed="false">
      <c r="A1" s="1" t="s">
        <v>220</v>
      </c>
    </row>
    <row r="2" customFormat="false" ht="15" hidden="false" customHeight="false" outlineLevel="0" collapsed="false">
      <c r="A2" s="9" t="s">
        <v>221</v>
      </c>
    </row>
    <row r="3" customFormat="false" ht="15" hidden="false" customHeight="false" outlineLevel="0" collapsed="false">
      <c r="A3" s="10" t="s">
        <v>222</v>
      </c>
    </row>
    <row r="5" customFormat="false" ht="15" hidden="false" customHeight="false" outlineLevel="0" collapsed="false">
      <c r="A5" s="2" t="s">
        <v>223</v>
      </c>
      <c r="B5" s="35"/>
    </row>
    <row r="7" customFormat="false" ht="15" hidden="false" customHeight="false" outlineLevel="0" collapsed="false">
      <c r="A7" s="15" t="s">
        <v>224</v>
      </c>
      <c r="B7" s="15" t="s">
        <v>225</v>
      </c>
      <c r="C7" s="15" t="s">
        <v>226</v>
      </c>
      <c r="D7" s="15" t="s">
        <v>227</v>
      </c>
    </row>
    <row r="8" customFormat="false" ht="15" hidden="false" customHeight="false" outlineLevel="0" collapsed="false">
      <c r="A8" s="16" t="s">
        <v>228</v>
      </c>
      <c r="B8" s="17" t="n">
        <v>50</v>
      </c>
      <c r="C8" s="17" t="n">
        <v>60</v>
      </c>
      <c r="D8" s="26" t="n">
        <f aca="false">(C8-B8)/B8</f>
        <v>0.2</v>
      </c>
    </row>
    <row r="9" customFormat="false" ht="15" hidden="false" customHeight="false" outlineLevel="0" collapsed="false">
      <c r="A9" s="4"/>
      <c r="B9" s="11"/>
      <c r="C9" s="11"/>
      <c r="D9" s="24" t="str">
        <f aca="false">IF(AND(B9&gt;0,C9&lt;&gt;""),(C9-B9)/B9,"")</f>
        <v/>
      </c>
    </row>
    <row r="10" customFormat="false" ht="15" hidden="false" customHeight="false" outlineLevel="0" collapsed="false">
      <c r="A10" s="4"/>
      <c r="B10" s="11"/>
      <c r="C10" s="11"/>
      <c r="D10" s="24" t="str">
        <f aca="false">IF(AND(B10&gt;0,C10&lt;&gt;""),(C10-B10)/B10,"")</f>
        <v/>
      </c>
    </row>
    <row r="11" customFormat="false" ht="15" hidden="false" customHeight="false" outlineLevel="0" collapsed="false">
      <c r="A11" s="4"/>
      <c r="B11" s="11"/>
      <c r="C11" s="11"/>
      <c r="D11" s="24" t="str">
        <f aca="false">IF(AND(B11&gt;0,C11&lt;&gt;""),(C11-B11)/B11,"")</f>
        <v/>
      </c>
    </row>
    <row r="13" customFormat="false" ht="15" hidden="false" customHeight="false" outlineLevel="0" collapsed="false">
      <c r="A13" s="3" t="s">
        <v>229</v>
      </c>
      <c r="B13" s="33" t="n">
        <f aca="false">IFERROR(AVERAGE(D9:D11),0)</f>
        <v>0</v>
      </c>
    </row>
    <row r="14" customFormat="false" ht="15" hidden="false" customHeight="false" outlineLevel="0" collapsed="false">
      <c r="A14" s="3" t="s">
        <v>230</v>
      </c>
      <c r="B14" s="33" t="n">
        <f aca="false">IF(AND(B5&gt;0,B13&gt;0),(1+B13)^(1/B5)-1,0)</f>
        <v>0</v>
      </c>
    </row>
    <row r="16" customFormat="false" ht="15" hidden="false" customHeight="false" outlineLevel="0" collapsed="false">
      <c r="A16" s="3" t="s">
        <v>231</v>
      </c>
    </row>
    <row r="17" customFormat="false" ht="15" hidden="false" customHeight="false" outlineLevel="0" collapsed="false">
      <c r="A17" s="2" t="s">
        <v>232</v>
      </c>
      <c r="B17" s="25"/>
    </row>
    <row r="18" customFormat="false" ht="15" hidden="false" customHeight="false" outlineLevel="0" collapsed="false">
      <c r="A18" s="2" t="s">
        <v>233</v>
      </c>
      <c r="B18" s="25"/>
    </row>
    <row r="19" customFormat="false" ht="15" hidden="false" customHeight="false" outlineLevel="0" collapsed="false">
      <c r="A19" s="3" t="s">
        <v>234</v>
      </c>
      <c r="B19" s="33" t="n">
        <f aca="false">B17-B18</f>
        <v>0</v>
      </c>
    </row>
    <row r="20" customFormat="false" ht="15" hidden="false" customHeight="false" outlineLevel="0" collapsed="false">
      <c r="A20" s="3" t="s">
        <v>235</v>
      </c>
      <c r="B20" s="33" t="n">
        <f aca="false">B17-B14</f>
        <v>0</v>
      </c>
    </row>
    <row r="21" customFormat="false" ht="15" hidden="false" customHeight="false" outlineLevel="0" collapsed="false">
      <c r="A21" s="2" t="s">
        <v>236</v>
      </c>
      <c r="B21" s="11"/>
    </row>
    <row r="22" customFormat="false" ht="15" hidden="false" customHeight="false" outlineLevel="0" collapsed="false">
      <c r="A22" s="3" t="s">
        <v>237</v>
      </c>
      <c r="B22" s="21" t="n">
        <f aca="false">B21*B19</f>
        <v>0</v>
      </c>
    </row>
    <row r="24" customFormat="false" ht="15" hidden="false" customHeight="false" outlineLevel="0" collapsed="false">
      <c r="A24" s="10" t="s">
        <v>238</v>
      </c>
    </row>
    <row r="25" customFormat="false" ht="15" hidden="false" customHeight="false" outlineLevel="0" collapsed="false">
      <c r="A25" s="2" t="s">
        <v>239</v>
      </c>
      <c r="B25" s="19" t="str">
        <f aca="false">IF(B18&gt;0,72/(B18*100),"")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26"/>
    <col collapsed="false" customWidth="true" hidden="false" outlineLevel="0" max="3" min="3" style="0" width="4"/>
    <col collapsed="false" customWidth="true" hidden="false" outlineLevel="0" max="4" min="4" style="0" width="20"/>
  </cols>
  <sheetData>
    <row r="1" customFormat="false" ht="17.35" hidden="false" customHeight="false" outlineLevel="0" collapsed="false">
      <c r="A1" s="1" t="s">
        <v>240</v>
      </c>
    </row>
    <row r="2" customFormat="false" ht="15" hidden="false" customHeight="false" outlineLevel="0" collapsed="false">
      <c r="A2" s="9" t="s">
        <v>241</v>
      </c>
    </row>
    <row r="3" customFormat="false" ht="15" hidden="false" customHeight="false" outlineLevel="0" collapsed="false">
      <c r="A3" s="10" t="s">
        <v>242</v>
      </c>
    </row>
    <row r="5" customFormat="false" ht="15" hidden="false" customHeight="false" outlineLevel="0" collapsed="false">
      <c r="A5" s="15" t="s">
        <v>243</v>
      </c>
      <c r="B5" s="15" t="s">
        <v>244</v>
      </c>
    </row>
    <row r="6" customFormat="false" ht="30" hidden="false" customHeight="true" outlineLevel="0" collapsed="false">
      <c r="A6" s="7" t="s">
        <v>245</v>
      </c>
      <c r="B6" s="36"/>
    </row>
    <row r="7" customFormat="false" ht="30" hidden="false" customHeight="true" outlineLevel="0" collapsed="false">
      <c r="A7" s="7" t="s">
        <v>246</v>
      </c>
      <c r="B7" s="36"/>
    </row>
    <row r="8" customFormat="false" ht="30" hidden="false" customHeight="true" outlineLevel="0" collapsed="false">
      <c r="A8" s="7" t="s">
        <v>247</v>
      </c>
      <c r="B8" s="36"/>
    </row>
    <row r="9" customFormat="false" ht="30" hidden="false" customHeight="true" outlineLevel="0" collapsed="false">
      <c r="A9" s="7" t="s">
        <v>248</v>
      </c>
      <c r="B9" s="36"/>
    </row>
    <row r="10" customFormat="false" ht="30" hidden="false" customHeight="true" outlineLevel="0" collapsed="false">
      <c r="A10" s="7" t="s">
        <v>249</v>
      </c>
      <c r="B10" s="36"/>
    </row>
    <row r="12" customFormat="false" ht="15" hidden="false" customHeight="false" outlineLevel="0" collapsed="false">
      <c r="A12" s="2" t="s">
        <v>250</v>
      </c>
      <c r="B12" s="27" t="n">
        <f aca="false">COUNTIF(B6:B10,"a")</f>
        <v>0</v>
      </c>
    </row>
    <row r="13" customFormat="false" ht="15" hidden="false" customHeight="false" outlineLevel="0" collapsed="false">
      <c r="A13" s="2" t="s">
        <v>251</v>
      </c>
      <c r="B13" s="27" t="n">
        <f aca="false">COUNTIF(B6:B10,"b")</f>
        <v>0</v>
      </c>
    </row>
    <row r="14" customFormat="false" ht="15" hidden="false" customHeight="false" outlineLevel="0" collapsed="false">
      <c r="A14" s="2" t="s">
        <v>252</v>
      </c>
      <c r="B14" s="27" t="n">
        <f aca="false">COUNTIF(B6:B10,"c")</f>
        <v>0</v>
      </c>
    </row>
    <row r="15" customFormat="false" ht="15" hidden="false" customHeight="false" outlineLevel="0" collapsed="false">
      <c r="A15" s="3" t="s">
        <v>253</v>
      </c>
      <c r="B15" s="37" t="str">
        <f aca="false">IF(COUNTA(B6:B10)&lt;5,"",IF(AND(B12&gt;=B13,B12&gt;=B14),"Conservador",IF(B13&gt;=B14,"Moderado","Dinámico")))</f>
        <v/>
      </c>
    </row>
    <row r="17" customFormat="false" ht="15" hidden="false" customHeight="false" outlineLevel="0" collapsed="false">
      <c r="A17" s="3" t="s">
        <v>254</v>
      </c>
    </row>
    <row r="18" customFormat="false" ht="15" hidden="false" customHeight="false" outlineLevel="0" collapsed="false">
      <c r="A18" s="2" t="s">
        <v>255</v>
      </c>
      <c r="B18" s="36"/>
    </row>
    <row r="19" customFormat="false" ht="15" hidden="false" customHeight="false" outlineLevel="0" collapsed="false">
      <c r="A19" s="2" t="s">
        <v>256</v>
      </c>
      <c r="B19" s="36"/>
    </row>
    <row r="20" customFormat="false" ht="15" hidden="false" customHeight="false" outlineLevel="0" collapsed="false">
      <c r="A20" s="2" t="s">
        <v>257</v>
      </c>
      <c r="B20" s="36"/>
    </row>
    <row r="21" customFormat="false" ht="15" hidden="false" customHeight="false" outlineLevel="0" collapsed="false">
      <c r="A21" s="3" t="s">
        <v>258</v>
      </c>
      <c r="B21" s="37" t="str">
        <f aca="false">IF(COUNTA(B18:B20)&lt;3,"",IF(COUNTIF(B18:B20,"Sí")=3,"Puedes pensar en invertir","Todavía no toca"))</f>
        <v/>
      </c>
    </row>
    <row r="23" customFormat="false" ht="30" hidden="false" customHeight="true" outlineLevel="0" collapsed="false">
      <c r="A23" s="7" t="s">
        <v>259</v>
      </c>
    </row>
    <row r="24" customFormat="false" ht="36" hidden="false" customHeight="true" outlineLevel="0" collapsed="false">
      <c r="A24" s="38"/>
    </row>
    <row r="26" customFormat="false" ht="15" hidden="false" customHeight="false" outlineLevel="0" collapsed="false">
      <c r="A26" s="10" t="s">
        <v>260</v>
      </c>
    </row>
  </sheetData>
  <dataValidations count="2">
    <dataValidation allowBlank="true" errorStyle="stop" operator="between" showDropDown="false" showErrorMessage="false" showInputMessage="false" sqref="B6:B10" type="list">
      <formula1>"a,b,c"</formula1>
      <formula2>0</formula2>
    </dataValidation>
    <dataValidation allowBlank="true" errorStyle="stop" operator="between" showDropDown="false" showErrorMessage="false" showInputMessage="false" sqref="B18:B20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44"/>
  </cols>
  <sheetData>
    <row r="1" customFormat="false" ht="17.35" hidden="false" customHeight="false" outlineLevel="0" collapsed="false">
      <c r="A1" s="1" t="s">
        <v>261</v>
      </c>
    </row>
    <row r="2" customFormat="false" ht="15" hidden="false" customHeight="false" outlineLevel="0" collapsed="false">
      <c r="A2" s="9" t="s">
        <v>262</v>
      </c>
    </row>
    <row r="3" customFormat="false" ht="15" hidden="false" customHeight="false" outlineLevel="0" collapsed="false">
      <c r="A3" s="10" t="s">
        <v>263</v>
      </c>
    </row>
    <row r="5" customFormat="false" ht="15" hidden="false" customHeight="false" outlineLevel="0" collapsed="false">
      <c r="A5" s="2" t="s">
        <v>264</v>
      </c>
      <c r="B5" s="30"/>
      <c r="D5" s="10" t="s">
        <v>265</v>
      </c>
    </row>
    <row r="6" customFormat="false" ht="15" hidden="false" customHeight="false" outlineLevel="0" collapsed="false">
      <c r="A6" s="2" t="s">
        <v>266</v>
      </c>
      <c r="B6" s="30"/>
      <c r="D6" s="10" t="s">
        <v>267</v>
      </c>
    </row>
    <row r="7" customFormat="false" ht="15" hidden="false" customHeight="false" outlineLevel="0" collapsed="false">
      <c r="A7" s="2" t="s">
        <v>268</v>
      </c>
      <c r="B7" s="11"/>
      <c r="D7" s="10" t="s">
        <v>269</v>
      </c>
    </row>
    <row r="8" customFormat="false" ht="15" hidden="false" customHeight="false" outlineLevel="0" collapsed="false">
      <c r="A8" s="2" t="s">
        <v>270</v>
      </c>
      <c r="B8" s="11"/>
      <c r="D8" s="10" t="s">
        <v>271</v>
      </c>
    </row>
    <row r="9" customFormat="false" ht="15" hidden="false" customHeight="false" outlineLevel="0" collapsed="false">
      <c r="A9" s="2" t="s">
        <v>272</v>
      </c>
      <c r="B9" s="30" t="n">
        <v>25</v>
      </c>
    </row>
    <row r="10" customFormat="false" ht="15" hidden="false" customHeight="false" outlineLevel="0" collapsed="false">
      <c r="A10" s="2" t="s">
        <v>273</v>
      </c>
      <c r="B10" s="25" t="n">
        <v>0.03</v>
      </c>
      <c r="D10" s="10" t="s">
        <v>274</v>
      </c>
    </row>
    <row r="12" customFormat="false" ht="15" hidden="false" customHeight="false" outlineLevel="0" collapsed="false">
      <c r="A12" s="3" t="s">
        <v>275</v>
      </c>
      <c r="B12" s="21" t="n">
        <f aca="false">MAX(B7-B8,0)</f>
        <v>0</v>
      </c>
    </row>
    <row r="13" customFormat="false" ht="15" hidden="false" customHeight="false" outlineLevel="0" collapsed="false">
      <c r="A13" s="3" t="s">
        <v>276</v>
      </c>
      <c r="B13" s="21" t="n">
        <f aca="false">B12*12*B9</f>
        <v>0</v>
      </c>
    </row>
    <row r="14" customFormat="false" ht="15" hidden="false" customHeight="false" outlineLevel="0" collapsed="false">
      <c r="A14" s="2" t="s">
        <v>277</v>
      </c>
      <c r="B14" s="27" t="n">
        <f aca="false">MAX(B6-B5,0)</f>
        <v>0</v>
      </c>
    </row>
    <row r="15" customFormat="false" ht="15" hidden="false" customHeight="false" outlineLevel="0" collapsed="false">
      <c r="A15" s="3" t="s">
        <v>278</v>
      </c>
      <c r="B15" s="21" t="n">
        <f aca="false">IF(B14&gt;0,B13/(B14*12),0)</f>
        <v>0</v>
      </c>
    </row>
    <row r="16" customFormat="false" ht="15" hidden="false" customHeight="false" outlineLevel="0" collapsed="false">
      <c r="A16" s="3" t="s">
        <v>279</v>
      </c>
      <c r="B16" s="21" t="n">
        <f aca="false">IF(B14&gt;0,IF(B10&gt;0,B13/((((1+B10/12)^(B14*12))-1)/(B10/12)),B15),0)</f>
        <v>0</v>
      </c>
    </row>
    <row r="17" customFormat="false" ht="15" hidden="false" customHeight="false" outlineLevel="0" collapsed="false">
      <c r="A17" s="2" t="s">
        <v>280</v>
      </c>
      <c r="B17" s="11"/>
    </row>
    <row r="18" customFormat="false" ht="15" hidden="false" customHeight="false" outlineLevel="0" collapsed="false">
      <c r="A18" s="3" t="s">
        <v>281</v>
      </c>
      <c r="B18" s="21" t="n">
        <f aca="false">MAX(B16-B17,0)</f>
        <v>0</v>
      </c>
    </row>
    <row r="20" customFormat="false" ht="15" hidden="false" customHeight="false" outlineLevel="0" collapsed="false">
      <c r="A20" s="10" t="s">
        <v>282</v>
      </c>
    </row>
    <row r="21" customFormat="false" ht="15" hidden="false" customHeight="false" outlineLevel="0" collapsed="false">
      <c r="A21" s="10" t="s">
        <v>283</v>
      </c>
    </row>
    <row r="22" customFormat="false" ht="15" hidden="false" customHeight="false" outlineLevel="0" collapsed="false">
      <c r="A22" s="10" t="s">
        <v>284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46"/>
  </cols>
  <sheetData>
    <row r="1" customFormat="false" ht="17.35" hidden="false" customHeight="false" outlineLevel="0" collapsed="false">
      <c r="A1" s="1" t="s">
        <v>285</v>
      </c>
    </row>
    <row r="2" customFormat="false" ht="15" hidden="false" customHeight="false" outlineLevel="0" collapsed="false">
      <c r="A2" s="9" t="s">
        <v>286</v>
      </c>
    </row>
    <row r="3" customFormat="false" ht="15" hidden="false" customHeight="false" outlineLevel="0" collapsed="false">
      <c r="A3" s="10" t="s">
        <v>287</v>
      </c>
    </row>
    <row r="5" customFormat="false" ht="15" hidden="false" customHeight="false" outlineLevel="0" collapsed="false">
      <c r="A5" s="2" t="s">
        <v>288</v>
      </c>
      <c r="B5" s="11"/>
      <c r="D5" s="10" t="s">
        <v>289</v>
      </c>
    </row>
    <row r="6" customFormat="false" ht="15" hidden="false" customHeight="false" outlineLevel="0" collapsed="false">
      <c r="A6" s="2" t="s">
        <v>290</v>
      </c>
      <c r="B6" s="11"/>
      <c r="D6" s="10" t="s">
        <v>291</v>
      </c>
    </row>
    <row r="7" customFormat="false" ht="15" hidden="false" customHeight="false" outlineLevel="0" collapsed="false">
      <c r="A7" s="2" t="s">
        <v>292</v>
      </c>
      <c r="B7" s="11"/>
      <c r="D7" s="10" t="s">
        <v>293</v>
      </c>
    </row>
    <row r="8" customFormat="false" ht="15" hidden="false" customHeight="false" outlineLevel="0" collapsed="false">
      <c r="A8" s="2" t="s">
        <v>294</v>
      </c>
      <c r="B8" s="11"/>
    </row>
    <row r="9" customFormat="false" ht="15" hidden="false" customHeight="false" outlineLevel="0" collapsed="false">
      <c r="A9" s="2" t="s">
        <v>295</v>
      </c>
      <c r="B9" s="35" t="n">
        <v>4</v>
      </c>
    </row>
    <row r="10" customFormat="false" ht="15" hidden="false" customHeight="false" outlineLevel="0" collapsed="false">
      <c r="A10" s="2" t="s">
        <v>296</v>
      </c>
      <c r="B10" s="25" t="n">
        <v>0.3</v>
      </c>
    </row>
    <row r="11" customFormat="false" ht="15" hidden="false" customHeight="false" outlineLevel="0" collapsed="false">
      <c r="A11" s="2" t="s">
        <v>297</v>
      </c>
      <c r="B11" s="25" t="n">
        <v>0.8</v>
      </c>
    </row>
    <row r="12" customFormat="false" ht="15" hidden="false" customHeight="false" outlineLevel="0" collapsed="false">
      <c r="A12" s="2" t="s">
        <v>298</v>
      </c>
      <c r="B12" s="25" t="n">
        <v>0.1</v>
      </c>
    </row>
    <row r="13" customFormat="false" ht="15" hidden="false" customHeight="false" outlineLevel="0" collapsed="false">
      <c r="A13" s="2" t="s">
        <v>299</v>
      </c>
      <c r="B13" s="25" t="n">
        <v>0.03</v>
      </c>
    </row>
    <row r="14" customFormat="false" ht="15" hidden="false" customHeight="false" outlineLevel="0" collapsed="false">
      <c r="A14" s="2" t="s">
        <v>300</v>
      </c>
      <c r="B14" s="30" t="n">
        <v>20</v>
      </c>
    </row>
    <row r="16" customFormat="false" ht="15" hidden="false" customHeight="false" outlineLevel="0" collapsed="false">
      <c r="A16" s="3" t="s">
        <v>301</v>
      </c>
    </row>
    <row r="17" customFormat="false" ht="15" hidden="false" customHeight="false" outlineLevel="0" collapsed="false">
      <c r="A17" s="2" t="s">
        <v>302</v>
      </c>
      <c r="B17" s="39" t="n">
        <f aca="false">B9*B6</f>
        <v>0</v>
      </c>
    </row>
    <row r="18" customFormat="false" ht="15" hidden="false" customHeight="false" outlineLevel="0" collapsed="false">
      <c r="A18" s="2" t="s">
        <v>303</v>
      </c>
      <c r="B18" s="39" t="n">
        <f aca="false">MAX(B10*B5-B7,0)</f>
        <v>0</v>
      </c>
    </row>
    <row r="19" customFormat="false" ht="15" hidden="false" customHeight="false" outlineLevel="0" collapsed="false">
      <c r="A19" s="2" t="s">
        <v>304</v>
      </c>
      <c r="B19" s="23" t="n">
        <f aca="false">B17*B11</f>
        <v>0</v>
      </c>
    </row>
    <row r="20" customFormat="false" ht="15" hidden="false" customHeight="false" outlineLevel="0" collapsed="false">
      <c r="A20" s="2" t="s">
        <v>305</v>
      </c>
      <c r="B20" s="39" t="n">
        <f aca="false">B17*(1-B11)+B17*B12</f>
        <v>0</v>
      </c>
    </row>
    <row r="21" customFormat="false" ht="15" hidden="false" customHeight="false" outlineLevel="0" collapsed="false">
      <c r="A21" s="3" t="s">
        <v>306</v>
      </c>
      <c r="B21" s="21" t="n">
        <f aca="false">IF(B19&gt;0,-PMT(B13/12,B14*12,B19),0)</f>
        <v>0</v>
      </c>
    </row>
    <row r="22" customFormat="false" ht="15" hidden="false" customHeight="false" outlineLevel="0" collapsed="false">
      <c r="A22" s="2" t="s">
        <v>307</v>
      </c>
      <c r="B22" s="23" t="n">
        <f aca="false">B21*B14*12-B19</f>
        <v>0</v>
      </c>
    </row>
    <row r="23" customFormat="false" ht="15" hidden="false" customHeight="false" outlineLevel="0" collapsed="false">
      <c r="A23" s="2" t="s">
        <v>308</v>
      </c>
      <c r="B23" s="24" t="n">
        <f aca="false">IF(B5&gt;0,(B21+B7)/B5,0)</f>
        <v>0</v>
      </c>
    </row>
    <row r="24" customFormat="false" ht="15" hidden="false" customHeight="false" outlineLevel="0" collapsed="false">
      <c r="A24" s="3" t="s">
        <v>309</v>
      </c>
      <c r="B24" s="34" t="str">
        <f aca="false">IF(B5&gt;0,IF(B23&lt;=0.3,"VERDE",IF(B23&lt;=0.35,"ÁMBAR","ROJO")),"")</f>
        <v/>
      </c>
    </row>
    <row r="25" customFormat="false" ht="15" hidden="false" customHeight="false" outlineLevel="0" collapsed="false">
      <c r="A25" s="2" t="s">
        <v>310</v>
      </c>
      <c r="B25" s="23" t="n">
        <f aca="false">MAX(B20-B8,0)</f>
        <v>0</v>
      </c>
    </row>
    <row r="27" customFormat="false" ht="15" hidden="false" customHeight="false" outlineLevel="0" collapsed="false">
      <c r="A27" s="3" t="s">
        <v>311</v>
      </c>
    </row>
    <row r="28" customFormat="false" ht="15" hidden="false" customHeight="false" outlineLevel="0" collapsed="false">
      <c r="A28" s="2" t="s">
        <v>312</v>
      </c>
      <c r="B28" s="35" t="n">
        <v>2</v>
      </c>
    </row>
    <row r="29" customFormat="false" ht="15" hidden="false" customHeight="false" outlineLevel="0" collapsed="false">
      <c r="A29" s="2" t="s">
        <v>313</v>
      </c>
      <c r="B29" s="23" t="n">
        <f aca="false">IF(B19&gt;0,-PMT((B13+B28/100)/12,B14*12,B19),0)</f>
        <v>0</v>
      </c>
    </row>
    <row r="30" customFormat="false" ht="15" hidden="false" customHeight="false" outlineLevel="0" collapsed="false">
      <c r="A30" s="2" t="s">
        <v>314</v>
      </c>
      <c r="B30" s="24" t="n">
        <f aca="false">IF(B5&gt;0,(B29+B7)/B5,0)</f>
        <v>0</v>
      </c>
    </row>
    <row r="31" customFormat="false" ht="15" hidden="false" customHeight="false" outlineLevel="0" collapsed="false">
      <c r="A31" s="3" t="s">
        <v>315</v>
      </c>
      <c r="B31" s="34" t="str">
        <f aca="false">IF(B5&gt;0,IF(B30&lt;=0.3,"VERDE",IF(B30&lt;=0.35,"ÁMBAR","ROJO")),"")</f>
        <v/>
      </c>
    </row>
    <row r="33" customFormat="false" ht="15" hidden="false" customHeight="false" outlineLevel="0" collapsed="false">
      <c r="A33" s="3" t="s">
        <v>316</v>
      </c>
    </row>
    <row r="34" customFormat="false" ht="15" hidden="false" customHeight="false" outlineLevel="0" collapsed="false">
      <c r="A34" s="2" t="s">
        <v>317</v>
      </c>
      <c r="B34" s="23" t="n">
        <f aca="false">IF(B18&gt;0,PV(B13/12,B14*12,-B18),0)</f>
        <v>0</v>
      </c>
    </row>
    <row r="35" customFormat="false" ht="15" hidden="false" customHeight="false" outlineLevel="0" collapsed="false">
      <c r="A35" s="3" t="s">
        <v>318</v>
      </c>
      <c r="B35" s="21" t="n">
        <f aca="false">IF(B11&gt;0,B34/B11,0)</f>
        <v>0</v>
      </c>
    </row>
    <row r="36" customFormat="false" ht="15" hidden="false" customHeight="false" outlineLevel="0" collapsed="false">
      <c r="A36" s="2" t="s">
        <v>319</v>
      </c>
      <c r="B36" s="23" t="n">
        <f aca="false">B35*(1-B11)+B35*B12</f>
        <v>0</v>
      </c>
    </row>
    <row r="38" customFormat="false" ht="15" hidden="false" customHeight="false" outlineLevel="0" collapsed="false">
      <c r="A38" s="10" t="s">
        <v>320</v>
      </c>
    </row>
    <row r="39" customFormat="false" ht="15" hidden="false" customHeight="false" outlineLevel="0" collapsed="false">
      <c r="A39" s="10" t="s">
        <v>321</v>
      </c>
    </row>
  </sheetData>
  <conditionalFormatting sqref="B24">
    <cfRule type="cellIs" priority="2" operator="equal" aboveAverage="0" equalAverage="0" bottom="0" percent="0" rank="0" text="" dxfId="0">
      <formula>"VERDE"</formula>
    </cfRule>
    <cfRule type="cellIs" priority="3" operator="equal" aboveAverage="0" equalAverage="0" bottom="0" percent="0" rank="0" text="" dxfId="1">
      <formula>"ÁMBAR"</formula>
    </cfRule>
    <cfRule type="cellIs" priority="4" operator="equal" aboveAverage="0" equalAverage="0" bottom="0" percent="0" rank="0" text="" dxfId="2">
      <formula>"ROJO"</formula>
    </cfRule>
  </conditionalFormatting>
  <conditionalFormatting sqref="B31">
    <cfRule type="cellIs" priority="5" operator="equal" aboveAverage="0" equalAverage="0" bottom="0" percent="0" rank="0" text="" dxfId="0">
      <formula>"VERDE"</formula>
    </cfRule>
    <cfRule type="cellIs" priority="6" operator="equal" aboveAverage="0" equalAverage="0" bottom="0" percent="0" rank="0" text="" dxfId="1">
      <formula>"ÁMBAR"</formula>
    </cfRule>
    <cfRule type="cellIs" priority="7" operator="equal" aboveAverage="0" equalAverage="0" bottom="0" percent="0" rank="0" text="" dxfId="2">
      <formula>"ROJO"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6"/>
    <col collapsed="false" customWidth="true" hidden="false" outlineLevel="0" max="5" min="5" style="0" width="4"/>
    <col collapsed="false" customWidth="true" hidden="false" outlineLevel="0" max="6" min="6" style="0" width="34"/>
  </cols>
  <sheetData>
    <row r="1" customFormat="false" ht="17.35" hidden="false" customHeight="false" outlineLevel="0" collapsed="false">
      <c r="A1" s="1" t="s">
        <v>322</v>
      </c>
    </row>
    <row r="2" customFormat="false" ht="15" hidden="false" customHeight="false" outlineLevel="0" collapsed="false">
      <c r="A2" s="9" t="s">
        <v>323</v>
      </c>
    </row>
    <row r="3" customFormat="false" ht="15" hidden="false" customHeight="false" outlineLevel="0" collapsed="false">
      <c r="A3" s="10" t="s">
        <v>324</v>
      </c>
    </row>
    <row r="5" customFormat="false" ht="15" hidden="false" customHeight="false" outlineLevel="0" collapsed="false">
      <c r="A5" s="15" t="s">
        <v>325</v>
      </c>
      <c r="B5" s="15" t="s">
        <v>326</v>
      </c>
      <c r="C5" s="15" t="s">
        <v>327</v>
      </c>
      <c r="D5" s="15" t="s">
        <v>328</v>
      </c>
    </row>
    <row r="6" customFormat="false" ht="15" hidden="false" customHeight="false" outlineLevel="0" collapsed="false">
      <c r="A6" s="22" t="s">
        <v>329</v>
      </c>
      <c r="B6" s="11"/>
      <c r="C6" s="11"/>
      <c r="D6" s="23" t="str">
        <f aca="false">IF(OR(B6="",C6=""),"",C6-B6)</f>
        <v/>
      </c>
      <c r="F6" s="10" t="s">
        <v>330</v>
      </c>
    </row>
    <row r="7" customFormat="false" ht="15" hidden="false" customHeight="false" outlineLevel="0" collapsed="false">
      <c r="A7" s="22" t="s">
        <v>331</v>
      </c>
      <c r="B7" s="11"/>
      <c r="C7" s="11"/>
      <c r="D7" s="23" t="str">
        <f aca="false">IF(OR(B7="",C7=""),"",C7-B7)</f>
        <v/>
      </c>
    </row>
    <row r="8" customFormat="false" ht="15" hidden="false" customHeight="false" outlineLevel="0" collapsed="false">
      <c r="A8" s="22" t="s">
        <v>332</v>
      </c>
      <c r="B8" s="11"/>
      <c r="C8" s="11"/>
      <c r="D8" s="23" t="str">
        <f aca="false">IF(OR(B8="",C8=""),"",C8-B8)</f>
        <v/>
      </c>
    </row>
    <row r="9" customFormat="false" ht="15" hidden="false" customHeight="false" outlineLevel="0" collapsed="false">
      <c r="A9" s="22" t="s">
        <v>333</v>
      </c>
      <c r="B9" s="25"/>
      <c r="C9" s="25"/>
      <c r="D9" s="24" t="str">
        <f aca="false">IF(OR(B9="",C9=""),"",C9-B9)</f>
        <v/>
      </c>
    </row>
    <row r="10" customFormat="false" ht="15" hidden="false" customHeight="false" outlineLevel="0" collapsed="false">
      <c r="A10" s="22" t="s">
        <v>334</v>
      </c>
      <c r="B10" s="25"/>
      <c r="C10" s="25"/>
      <c r="D10" s="24" t="str">
        <f aca="false">IF(OR(B10="",C10=""),"",C10-B10)</f>
        <v/>
      </c>
    </row>
    <row r="11" customFormat="false" ht="15" hidden="false" customHeight="false" outlineLevel="0" collapsed="false">
      <c r="A11" s="2" t="s">
        <v>335</v>
      </c>
      <c r="C11" s="36"/>
    </row>
    <row r="13" customFormat="false" ht="15" hidden="false" customHeight="false" outlineLevel="0" collapsed="false">
      <c r="A13" s="3" t="s">
        <v>336</v>
      </c>
    </row>
    <row r="14" customFormat="false" ht="15" hidden="false" customHeight="false" outlineLevel="0" collapsed="false">
      <c r="A14" s="15" t="s">
        <v>337</v>
      </c>
      <c r="B14" s="15" t="s">
        <v>338</v>
      </c>
      <c r="C14" s="15" t="s">
        <v>339</v>
      </c>
    </row>
    <row r="15" customFormat="false" ht="15" hidden="false" customHeight="false" outlineLevel="0" collapsed="false">
      <c r="A15" s="16" t="s">
        <v>340</v>
      </c>
      <c r="B15" s="17" t="n">
        <v>1450</v>
      </c>
      <c r="C15" s="16" t="s">
        <v>341</v>
      </c>
    </row>
    <row r="16" customFormat="false" ht="15" hidden="false" customHeight="false" outlineLevel="0" collapsed="false">
      <c r="A16" s="4"/>
      <c r="B16" s="11"/>
      <c r="C16" s="20"/>
    </row>
    <row r="17" customFormat="false" ht="15" hidden="false" customHeight="false" outlineLevel="0" collapsed="false">
      <c r="A17" s="4"/>
      <c r="B17" s="11"/>
      <c r="C17" s="20"/>
    </row>
    <row r="18" customFormat="false" ht="15" hidden="false" customHeight="false" outlineLevel="0" collapsed="false">
      <c r="A18" s="4"/>
      <c r="B18" s="11"/>
      <c r="C18" s="20"/>
    </row>
    <row r="20" customFormat="false" ht="15" hidden="false" customHeight="false" outlineLevel="0" collapsed="false">
      <c r="A20" s="2" t="s">
        <v>342</v>
      </c>
      <c r="B20" s="4"/>
    </row>
    <row r="22" customFormat="false" ht="15" hidden="false" customHeight="false" outlineLevel="0" collapsed="false">
      <c r="A22" s="10" t="s">
        <v>343</v>
      </c>
    </row>
    <row r="23" customFormat="false" ht="15" hidden="false" customHeight="false" outlineLevel="0" collapsed="false">
      <c r="A23" s="10" t="s">
        <v>344</v>
      </c>
    </row>
  </sheetData>
  <dataValidations count="1">
    <dataValidation allowBlank="true" errorStyle="stop" operator="between" showDropDown="false" showErrorMessage="false" showInputMessage="false" sqref="C11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2026-10-23T11:43:48Z</dcterms:created>
  <dc:creator>openpyxl</dc:creator>
  <dc:description/>
  <dc:language>en-US</dc:language>
  <cp:lastModifiedBy/>
  <dcterms:modified xsi:type="dcterms:W3CDTF">2026-10-23T11:43:48Z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